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tabRatio="1000" activeTab="4"/>
  </bookViews>
  <sheets>
    <sheet name="приходи 12  2022" sheetId="1" r:id="rId1"/>
    <sheet name="трошоци 12 2022" sheetId="2" r:id="rId2"/>
    <sheet name="0бвр. и побар. 12 2022" sheetId="3" r:id="rId3"/>
    <sheet name="процент на наплата 2021" sheetId="4" r:id="rId4"/>
    <sheet name="преглед 2022" sheetId="5" r:id="rId5"/>
    <sheet name="процент на наплата 2022" sheetId="6" r:id="rId6"/>
  </sheets>
  <definedNames/>
  <calcPr fullCalcOnLoad="1"/>
</workbook>
</file>

<file path=xl/sharedStrings.xml><?xml version="1.0" encoding="utf-8"?>
<sst xmlns="http://schemas.openxmlformats.org/spreadsheetml/2006/main" count="170" uniqueCount="124">
  <si>
    <t>Prihodi od voda od s. Sa`devo</t>
  </si>
  <si>
    <t>Prihodi od voda od s.Aldanci</t>
  </si>
  <si>
    <t>Prihodi od voda od s. Norovo</t>
  </si>
  <si>
    <t>Prihodi od voda od s. Vrboec</t>
  </si>
  <si>
    <t>Prihodi od voda od s. Sv. Mitrani</t>
  </si>
  <si>
    <t>Prihodi od voda od s.Presil</t>
  </si>
  <si>
    <t>Prihodi od voda od s. Bu~in</t>
  </si>
  <si>
    <t>Prihodi od voda od pretprijatija</t>
  </si>
  <si>
    <t>Prihodi od  vodovodni uslugi</t>
  </si>
  <si>
    <t>VKUPNO DEN.:</t>
  </si>
  <si>
    <t>R.br.</t>
  </si>
  <si>
    <r>
      <t>II.</t>
    </r>
    <r>
      <rPr>
        <b/>
        <sz val="12"/>
        <rFont val="Macedonian Tms"/>
        <family val="1"/>
      </rPr>
      <t xml:space="preserve"> Ostvareni prihodi od ^istota</t>
    </r>
  </si>
  <si>
    <t>Dnevnici za slu`beni patuvawa</t>
  </si>
  <si>
    <t>Tro{oci za reprezentacija</t>
  </si>
  <si>
    <t>Bankarski uslugi</t>
  </si>
  <si>
    <t>Tro{oci po stavki</t>
  </si>
  <si>
    <t>JP"Komuna" Kru{evo</t>
  </si>
  <si>
    <r>
      <t xml:space="preserve">VKUPNO </t>
    </r>
    <r>
      <rPr>
        <b/>
        <sz val="12"/>
        <rFont val="Times New Roman"/>
        <family val="1"/>
      </rPr>
      <t xml:space="preserve">I </t>
    </r>
    <r>
      <rPr>
        <b/>
        <sz val="12"/>
        <rFont val="Macedonian Tms"/>
        <family val="1"/>
      </rPr>
      <t>:</t>
    </r>
  </si>
  <si>
    <t>Prihodi po edinici</t>
  </si>
  <si>
    <r>
      <t>I.</t>
    </r>
    <r>
      <rPr>
        <b/>
        <sz val="12"/>
        <rFont val="Macedonian Tms"/>
        <family val="1"/>
      </rPr>
      <t xml:space="preserve"> Ostvareni prihodi od voda 
    i vodovodni uslugi</t>
    </r>
  </si>
  <si>
    <r>
      <t>III.</t>
    </r>
    <r>
      <rPr>
        <b/>
        <sz val="12"/>
        <rFont val="Macedonian Tms"/>
        <family val="1"/>
      </rPr>
      <t xml:space="preserve"> Ostvareni prihodi od Grobi{ta</t>
    </r>
  </si>
  <si>
    <r>
      <t>IV.</t>
    </r>
    <r>
      <rPr>
        <b/>
        <sz val="12"/>
        <rFont val="Macedonian Tms"/>
        <family val="1"/>
      </rPr>
      <t xml:space="preserve"> Ostvareni prihodi od drugi uslugi</t>
    </r>
  </si>
  <si>
    <r>
      <t>V.</t>
    </r>
    <r>
      <rPr>
        <b/>
        <sz val="12"/>
        <rFont val="Macedonian Tms"/>
        <family val="1"/>
      </rPr>
      <t xml:space="preserve"> Ostvareni prihodi od Kanalizacija</t>
    </r>
  </si>
  <si>
    <t>VKUPNI   RASHODI</t>
  </si>
  <si>
    <t>1.</t>
  </si>
  <si>
    <t>VKUPNI POBARUVAWA</t>
  </si>
  <si>
    <t>Pobaruvawa od gra|ani</t>
  </si>
  <si>
    <t>Drugi pravni subjekti</t>
  </si>
  <si>
    <t>VKUPNI  PRIHODI</t>
  </si>
  <si>
    <t>VI.Пазар</t>
  </si>
  <si>
    <t>фактурирано</t>
  </si>
  <si>
    <t>наплатено</t>
  </si>
  <si>
    <t xml:space="preserve"> Kru{ево</t>
  </si>
  <si>
    <t xml:space="preserve"> Sa`devo</t>
  </si>
  <si>
    <t xml:space="preserve"> Norovo</t>
  </si>
  <si>
    <t xml:space="preserve"> Sv. Mitrani</t>
  </si>
  <si>
    <t xml:space="preserve"> Vrboec</t>
  </si>
  <si>
    <t xml:space="preserve"> Aldanci</t>
  </si>
  <si>
    <t xml:space="preserve"> Presil</t>
  </si>
  <si>
    <t xml:space="preserve"> Bu~in</t>
  </si>
  <si>
    <t>%</t>
  </si>
  <si>
    <t>опис</t>
  </si>
  <si>
    <t>вкупно</t>
  </si>
  <si>
    <t>водовод</t>
  </si>
  <si>
    <t>чистота</t>
  </si>
  <si>
    <t>гробишта</t>
  </si>
  <si>
    <t>дирекција</t>
  </si>
  <si>
    <t>пазар</t>
  </si>
  <si>
    <t>Број на вработени</t>
  </si>
  <si>
    <t>Останати приходи</t>
  </si>
  <si>
    <t>Вкупен приход</t>
  </si>
  <si>
    <t>Вкупно</t>
  </si>
  <si>
    <t>Префрлени режиски трошоци</t>
  </si>
  <si>
    <t>Вкупно трошоци</t>
  </si>
  <si>
    <t>Ј.П.Комуна- Крушево</t>
  </si>
  <si>
    <t>VII.Паркинг</t>
  </si>
  <si>
    <t>канализа</t>
  </si>
  <si>
    <t>паркинг</t>
  </si>
  <si>
    <t>VIII. Останати приходи од работење</t>
  </si>
  <si>
    <t>Крушево викенд куќи</t>
  </si>
  <si>
    <t>др.прих.</t>
  </si>
  <si>
    <t>IX. Приходи од јавна чистота</t>
  </si>
  <si>
    <t>Борино</t>
  </si>
  <si>
    <t>Prihodi od voda od s. Borino</t>
  </si>
  <si>
    <t>Tro{oci za surovini i materijali</t>
  </si>
  <si>
    <t>Tro{oci za elekti~na energija</t>
  </si>
  <si>
    <t>Tro{oci za gorivo</t>
  </si>
  <si>
    <t>Po{ta ,telefon internet uslugi</t>
  </si>
  <si>
    <t>Ostanati uslugi</t>
  </si>
  <si>
    <t>Bruto plata za vrabotenite</t>
  </si>
  <si>
    <t>Otpremnina za zaminuvawe vo penzija</t>
  </si>
  <si>
    <t>Tro{oci za osiguruvawe</t>
  </si>
  <si>
    <t>^lenarini i drugi dava~ki</t>
  </si>
  <si>
    <t>Ostanati tro{oci na raboteweto</t>
  </si>
  <si>
    <t>Rashodi vrz osnova na kamati</t>
  </si>
  <si>
    <t>Tro{oci za amortizacija</t>
  </si>
  <si>
    <t>Vrednosno usoglasuvawe na pobaruva</t>
  </si>
  <si>
    <t>Ostanati tr{oci na raboteweto</t>
  </si>
  <si>
    <t>^lenarini i dr.dava~ki</t>
  </si>
  <si>
    <t>Дневници за слu`beni patuvawa</t>
  </si>
  <si>
    <t>Останати uslugi</t>
  </si>
  <si>
    <t>Prihodi od voda doma}instva Kru{evo</t>
  </si>
  <si>
    <t>na pobaruvawa</t>
  </si>
  <si>
    <t>Rashodi vrz osnova na kamati od raboteweto</t>
  </si>
  <si>
    <t>Tro{oci za surovini  materijali</t>
  </si>
  <si>
    <t>Tro{oci za елекtri~na енергија</t>
  </si>
  <si>
    <t>Tro{oci za  гориво</t>
  </si>
  <si>
    <t>Po{ta, telefon, internet uslugi</t>
  </si>
  <si>
    <t>Вредносно усогlasuvawe на побарувања</t>
  </si>
  <si>
    <t>Антула Станкоvска</t>
  </si>
  <si>
    <t>Пресметал:</t>
  </si>
  <si>
    <t>Приход на dejnosti</t>
  </si>
  <si>
    <t>Otpremnina za  penzija i drugi primawa</t>
  </si>
  <si>
    <t>i od porane{ni godini</t>
  </si>
  <si>
    <t>DOBIVKA  PRED ODANO^UVAWE</t>
  </si>
  <si>
    <t>DANOK NA DOBIVKA</t>
  </si>
  <si>
    <t>DOBIVKA  PO ODANO^UVAWE</t>
  </si>
  <si>
    <t>ZAGUBA</t>
  </si>
  <si>
    <t>Rasadnici Kru{evo</t>
  </si>
  <si>
    <t>Danok na dobivka</t>
  </si>
  <si>
    <t>Transportni tro{oci</t>
  </si>
  <si>
    <t xml:space="preserve"> Kratkoro~ni obvrski kon dobavuva~i</t>
  </si>
  <si>
    <t>Vkupno</t>
  </si>
  <si>
    <t>Obvrski kon dруги dobavuva~i</t>
  </si>
  <si>
    <t>Prihodi od pravni lica</t>
  </si>
  <si>
    <t>Zaguba</t>
  </si>
  <si>
    <t xml:space="preserve">Zaguba po odano~uvawe </t>
  </si>
  <si>
    <t>Tro{oci za sponzorstvo i donacii</t>
  </si>
  <si>
    <t>Обврски кон AD ELEM</t>
  </si>
  <si>
    <t>Obvrski kon  EVN</t>
  </si>
  <si>
    <t>Tro{oci za donacii i sponzorstva</t>
  </si>
  <si>
    <t>Prihodi od fizi~ki lica drugi uslugi</t>
  </si>
  <si>
    <t>Prihodi od f. lica za notarski i advokatski tro{oci</t>
  </si>
  <si>
    <t>Prihodi od  kanalizacioni  uslugi</t>
  </si>
  <si>
    <t>Tro{oci od por godini i kusoci</t>
  </si>
  <si>
    <t>2021 g</t>
  </si>
  <si>
    <t>PREGLED NA OSTVARENI TRO[OCI VO
 RABOTEWETO od 1.01 -  31.12. 2021 G</t>
  </si>
  <si>
    <t>Nadomestoci na tro{oci na vrabotenite</t>
  </si>
  <si>
    <t>VKUPNI OBVRSKI KON DOBAVUVA^I NA J.P."KOMUNA"
SO 31.12.2021 GOD.</t>
  </si>
  <si>
    <t xml:space="preserve">  PРОЦЕНТ НА НАПЛАТА 
31.12. 2021 GOD.</t>
  </si>
  <si>
    <t xml:space="preserve">  PREGLED NA OSTVARENI  PRIHODI 
1.01.-31.12.2022 GOD.</t>
  </si>
  <si>
    <t>2022 g</t>
  </si>
  <si>
    <t xml:space="preserve">  PРОЦЕНТ НА НАПЛАТА 
31.12. 2022 GOD.</t>
  </si>
  <si>
    <t>Преглед на финансиски показатели по dejnosti
01.01. -31.12. 2022 г.</t>
  </si>
</sst>
</file>

<file path=xl/styles.xml><?xml version="1.0" encoding="utf-8"?>
<styleSheet xmlns="http://schemas.openxmlformats.org/spreadsheetml/2006/main">
  <numFmts count="42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#,##0\ &quot;.&quot;;\-#,##0\ &quot;.&quot;"/>
    <numFmt numFmtId="165" formatCode="#,##0\ &quot;.&quot;;[Red]\-#,##0\ &quot;.&quot;"/>
    <numFmt numFmtId="166" formatCode="#,##0.00\ &quot;.&quot;;\-#,##0.00\ &quot;.&quot;"/>
    <numFmt numFmtId="167" formatCode="#,##0.00\ &quot;.&quot;;[Red]\-#,##0.00\ &quot;.&quot;"/>
    <numFmt numFmtId="168" formatCode="_-* #,##0\ &quot;.&quot;_-;\-* #,##0\ &quot;.&quot;_-;_-* &quot;-&quot;\ &quot;.&quot;_-;_-@_-"/>
    <numFmt numFmtId="169" formatCode="_-* #,##0\ _._-;\-* #,##0\ _._-;_-* &quot;-&quot;\ _._-;_-@_-"/>
    <numFmt numFmtId="170" formatCode="_-* #,##0.00\ &quot;.&quot;_-;\-* #,##0.00\ &quot;.&quot;_-;_-* &quot;-&quot;??\ &quot;.&quot;_-;_-@_-"/>
    <numFmt numFmtId="171" formatCode="_-* #,##0.00\ _._-;\-* #,##0.00\ _._-;_-* &quot;-&quot;??\ _._-;_-@_-"/>
    <numFmt numFmtId="172" formatCode="###,0&quot;.&quot;00\ &quot;.&quot;;\-###,0&quot;.&quot;00\ &quot;.&quot;"/>
    <numFmt numFmtId="173" formatCode="###,0&quot;.&quot;00\ &quot;.&quot;;[Red]\-###,0&quot;.&quot;00\ &quot;.&quot;"/>
    <numFmt numFmtId="174" formatCode="_-* ###,0&quot;.&quot;00\ &quot;.&quot;_-;\-* ###,0&quot;.&quot;00\ &quot;.&quot;_-;_-* &quot;-&quot;??\ &quot;.&quot;_-;_-@_-"/>
    <numFmt numFmtId="175" formatCode="_-* ###,0&quot;.&quot;00\ _._-;\-* ###,0&quot;.&quot;00\ _._-;_-* &quot;-&quot;??\ _._-;_-@_-"/>
    <numFmt numFmtId="176" formatCode="###,0&quot;.&quot;00\ &quot;ден.&quot;;\-###,0&quot;.&quot;00\ &quot;ден.&quot;"/>
    <numFmt numFmtId="177" formatCode="###,0&quot;.&quot;00\ &quot;ден.&quot;;[Red]\-###,0&quot;.&quot;00\ &quot;ден.&quot;"/>
    <numFmt numFmtId="178" formatCode="_-* ###,0&quot;.&quot;00\ &quot;ден.&quot;_-;\-* ###,0&quot;.&quot;00\ &quot;ден.&quot;_-;_-* &quot;-&quot;??\ &quot;ден.&quot;_-;_-@_-"/>
    <numFmt numFmtId="179" formatCode="_-* ###,0&quot;.&quot;00\ _д_е_н_._-;\-* ###,0&quot;.&quot;00\ _д_е_н_._-;_-* &quot;-&quot;??\ _д_е_н_._-;_-@_-"/>
    <numFmt numFmtId="180" formatCode="&quot;$&quot;#,##0_);\(&quot;$&quot;#,##0\)"/>
    <numFmt numFmtId="181" formatCode="&quot;$&quot;#,##0_);[Red]\(&quot;$&quot;#,##0\)"/>
    <numFmt numFmtId="182" formatCode="&quot;$&quot;###,0&quot;.&quot;00_);\(&quot;$&quot;###,0&quot;.&quot;00\)"/>
    <numFmt numFmtId="183" formatCode="&quot;$&quot;###,0&quot;.&quot;00_);[Red]\(&quot;$&quot;###,0&quot;.&quot;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##,0&quot;.&quot;00_);_(&quot;$&quot;* \(###,0&quot;.&quot;00\);_(&quot;$&quot;* &quot;-&quot;??_);_(@_)"/>
    <numFmt numFmtId="187" formatCode="_(* ###,0&quot;.&quot;00_);_(* \(###,0&quot;.&quot;00\);_(* &quot;-&quot;??_);_(@_)"/>
    <numFmt numFmtId="188" formatCode="0&quot;.&quot;0"/>
    <numFmt numFmtId="189" formatCode="#,##0,&quot;.&quot;000"/>
    <numFmt numFmtId="190" formatCode="0&quot;.&quot;0000000"/>
    <numFmt numFmtId="191" formatCode="0&quot;.&quot;000000"/>
    <numFmt numFmtId="192" formatCode="0&quot;.&quot;00000"/>
    <numFmt numFmtId="193" formatCode="0&quot;.&quot;0000"/>
    <numFmt numFmtId="194" formatCode="0&quot;.&quot;000"/>
    <numFmt numFmtId="195" formatCode="[$-42F]dddd\,\ dd\ mmmm\ yyyy"/>
    <numFmt numFmtId="196" formatCode="0&quot;.&quot;00"/>
    <numFmt numFmtId="197" formatCode="###,0&quot;.&quot;00"/>
  </numFmts>
  <fonts count="44">
    <font>
      <sz val="10"/>
      <name val="Arial"/>
      <family val="0"/>
    </font>
    <font>
      <sz val="10"/>
      <name val="Macedonian Tms"/>
      <family val="1"/>
    </font>
    <font>
      <sz val="12"/>
      <name val="Macedonian Tms"/>
      <family val="1"/>
    </font>
    <font>
      <b/>
      <sz val="10"/>
      <name val="Macedonian Tms"/>
      <family val="1"/>
    </font>
    <font>
      <b/>
      <sz val="12"/>
      <name val="Macedonian Tms"/>
      <family val="1"/>
    </font>
    <font>
      <b/>
      <sz val="12"/>
      <name val="Times New Roman"/>
      <family val="1"/>
    </font>
    <font>
      <b/>
      <sz val="14"/>
      <name val="Macedonian Helv"/>
      <family val="2"/>
    </font>
    <font>
      <b/>
      <sz val="14"/>
      <name val="Macedonian Tms"/>
      <family val="1"/>
    </font>
    <font>
      <b/>
      <sz val="16"/>
      <name val="Macedonian Tms"/>
      <family val="1"/>
    </font>
    <font>
      <sz val="11"/>
      <name val="Macedonian Tm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/>
    </xf>
    <xf numFmtId="0" fontId="5" fillId="0" borderId="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6" fillId="0" borderId="0" xfId="0" applyFont="1" applyBorder="1" applyAlignment="1">
      <alignment horizontal="center" wrapText="1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/>
    </xf>
    <xf numFmtId="14" fontId="4" fillId="0" borderId="10" xfId="0" applyNumberFormat="1" applyFont="1" applyBorder="1" applyAlignment="1">
      <alignment horizontal="center" wrapText="1"/>
    </xf>
    <xf numFmtId="14" fontId="4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4" fontId="4" fillId="0" borderId="13" xfId="0" applyNumberFormat="1" applyFont="1" applyBorder="1" applyAlignment="1">
      <alignment horizontal="center"/>
    </xf>
    <xf numFmtId="14" fontId="4" fillId="0" borderId="0" xfId="0" applyNumberFormat="1" applyFont="1" applyAlignment="1">
      <alignment/>
    </xf>
    <xf numFmtId="4" fontId="4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14" fontId="2" fillId="0" borderId="10" xfId="0" applyNumberFormat="1" applyFont="1" applyBorder="1" applyAlignment="1">
      <alignment horizontal="center" wrapText="1"/>
    </xf>
    <xf numFmtId="1" fontId="4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right"/>
    </xf>
    <xf numFmtId="0" fontId="1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1" fontId="4" fillId="0" borderId="1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0" fontId="5" fillId="0" borderId="14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4" fillId="0" borderId="14" xfId="0" applyFont="1" applyBorder="1" applyAlignment="1">
      <alignment horizontal="right"/>
    </xf>
    <xf numFmtId="1" fontId="1" fillId="0" borderId="10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4" fontId="4" fillId="0" borderId="15" xfId="0" applyNumberFormat="1" applyFont="1" applyBorder="1" applyAlignment="1">
      <alignment horizontal="right"/>
    </xf>
    <xf numFmtId="0" fontId="4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1" fontId="2" fillId="0" borderId="10" xfId="0" applyNumberFormat="1" applyFont="1" applyBorder="1" applyAlignment="1">
      <alignment/>
    </xf>
    <xf numFmtId="0" fontId="2" fillId="0" borderId="14" xfId="55" applyFont="1" applyBorder="1" applyAlignment="1">
      <alignment horizontal="left"/>
      <protection/>
    </xf>
    <xf numFmtId="0" fontId="2" fillId="0" borderId="11" xfId="55" applyFont="1" applyBorder="1" applyAlignment="1">
      <alignment horizontal="left"/>
      <protection/>
    </xf>
    <xf numFmtId="0" fontId="2" fillId="0" borderId="12" xfId="55" applyFont="1" applyBorder="1" applyAlignment="1">
      <alignment horizontal="left"/>
      <protection/>
    </xf>
    <xf numFmtId="0" fontId="1" fillId="0" borderId="21" xfId="0" applyFont="1" applyBorder="1" applyAlignment="1">
      <alignment/>
    </xf>
    <xf numFmtId="0" fontId="9" fillId="0" borderId="10" xfId="0" applyFont="1" applyBorder="1" applyAlignment="1">
      <alignment/>
    </xf>
    <xf numFmtId="0" fontId="2" fillId="0" borderId="10" xfId="0" applyFont="1" applyBorder="1" applyAlignment="1">
      <alignment/>
    </xf>
    <xf numFmtId="1" fontId="3" fillId="0" borderId="10" xfId="0" applyNumberFormat="1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5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14" xfId="55" applyFont="1" applyBorder="1" applyAlignment="1">
      <alignment horizontal="left"/>
      <protection/>
    </xf>
    <xf numFmtId="0" fontId="2" fillId="0" borderId="11" xfId="55" applyFont="1" applyBorder="1" applyAlignment="1">
      <alignment horizontal="left"/>
      <protection/>
    </xf>
    <xf numFmtId="0" fontId="2" fillId="0" borderId="12" xfId="55" applyFont="1" applyBorder="1" applyAlignment="1">
      <alignment horizontal="left"/>
      <protection/>
    </xf>
    <xf numFmtId="0" fontId="6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4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8" fillId="0" borderId="22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38</xdr:row>
      <xdr:rowOff>9525</xdr:rowOff>
    </xdr:from>
    <xdr:to>
      <xdr:col>6</xdr:col>
      <xdr:colOff>1057275</xdr:colOff>
      <xdr:row>38</xdr:row>
      <xdr:rowOff>9525</xdr:rowOff>
    </xdr:to>
    <xdr:sp>
      <xdr:nvSpPr>
        <xdr:cNvPr id="1" name="Line 1"/>
        <xdr:cNvSpPr>
          <a:spLocks/>
        </xdr:cNvSpPr>
      </xdr:nvSpPr>
      <xdr:spPr>
        <a:xfrm>
          <a:off x="3429000" y="9763125"/>
          <a:ext cx="2095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266700</xdr:colOff>
      <xdr:row>59</xdr:row>
      <xdr:rowOff>9525</xdr:rowOff>
    </xdr:from>
    <xdr:to>
      <xdr:col>9</xdr:col>
      <xdr:colOff>609600</xdr:colOff>
      <xdr:row>59</xdr:row>
      <xdr:rowOff>9525</xdr:rowOff>
    </xdr:to>
    <xdr:sp>
      <xdr:nvSpPr>
        <xdr:cNvPr id="2" name="Line 2"/>
        <xdr:cNvSpPr>
          <a:spLocks/>
        </xdr:cNvSpPr>
      </xdr:nvSpPr>
      <xdr:spPr>
        <a:xfrm>
          <a:off x="6448425" y="136112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38</xdr:row>
      <xdr:rowOff>9525</xdr:rowOff>
    </xdr:from>
    <xdr:to>
      <xdr:col>6</xdr:col>
      <xdr:colOff>1057275</xdr:colOff>
      <xdr:row>38</xdr:row>
      <xdr:rowOff>9525</xdr:rowOff>
    </xdr:to>
    <xdr:sp>
      <xdr:nvSpPr>
        <xdr:cNvPr id="3" name="Line 3"/>
        <xdr:cNvSpPr>
          <a:spLocks/>
        </xdr:cNvSpPr>
      </xdr:nvSpPr>
      <xdr:spPr>
        <a:xfrm>
          <a:off x="3429000" y="9763125"/>
          <a:ext cx="2095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266700</xdr:colOff>
      <xdr:row>59</xdr:row>
      <xdr:rowOff>9525</xdr:rowOff>
    </xdr:from>
    <xdr:to>
      <xdr:col>9</xdr:col>
      <xdr:colOff>609600</xdr:colOff>
      <xdr:row>59</xdr:row>
      <xdr:rowOff>9525</xdr:rowOff>
    </xdr:to>
    <xdr:sp>
      <xdr:nvSpPr>
        <xdr:cNvPr id="4" name="Line 4"/>
        <xdr:cNvSpPr>
          <a:spLocks/>
        </xdr:cNvSpPr>
      </xdr:nvSpPr>
      <xdr:spPr>
        <a:xfrm>
          <a:off x="6448425" y="136112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304800</xdr:colOff>
      <xdr:row>46</xdr:row>
      <xdr:rowOff>9525</xdr:rowOff>
    </xdr:from>
    <xdr:to>
      <xdr:col>6</xdr:col>
      <xdr:colOff>971550</xdr:colOff>
      <xdr:row>46</xdr:row>
      <xdr:rowOff>9525</xdr:rowOff>
    </xdr:to>
    <xdr:sp>
      <xdr:nvSpPr>
        <xdr:cNvPr id="1" name="Line 1"/>
        <xdr:cNvSpPr>
          <a:spLocks/>
        </xdr:cNvSpPr>
      </xdr:nvSpPr>
      <xdr:spPr>
        <a:xfrm>
          <a:off x="3914775" y="8410575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53</xdr:row>
      <xdr:rowOff>152400</xdr:rowOff>
    </xdr:from>
    <xdr:to>
      <xdr:col>6</xdr:col>
      <xdr:colOff>1057275</xdr:colOff>
      <xdr:row>53</xdr:row>
      <xdr:rowOff>152400</xdr:rowOff>
    </xdr:to>
    <xdr:sp>
      <xdr:nvSpPr>
        <xdr:cNvPr id="2" name="Line 2"/>
        <xdr:cNvSpPr>
          <a:spLocks/>
        </xdr:cNvSpPr>
      </xdr:nvSpPr>
      <xdr:spPr>
        <a:xfrm>
          <a:off x="4000500" y="9801225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304800</xdr:colOff>
      <xdr:row>47</xdr:row>
      <xdr:rowOff>9525</xdr:rowOff>
    </xdr:from>
    <xdr:to>
      <xdr:col>6</xdr:col>
      <xdr:colOff>971550</xdr:colOff>
      <xdr:row>47</xdr:row>
      <xdr:rowOff>9525</xdr:rowOff>
    </xdr:to>
    <xdr:sp>
      <xdr:nvSpPr>
        <xdr:cNvPr id="3" name="Line 1"/>
        <xdr:cNvSpPr>
          <a:spLocks/>
        </xdr:cNvSpPr>
      </xdr:nvSpPr>
      <xdr:spPr>
        <a:xfrm>
          <a:off x="3914775" y="8610600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46</xdr:row>
      <xdr:rowOff>9525</xdr:rowOff>
    </xdr:from>
    <xdr:to>
      <xdr:col>5</xdr:col>
      <xdr:colOff>971550</xdr:colOff>
      <xdr:row>46</xdr:row>
      <xdr:rowOff>9525</xdr:rowOff>
    </xdr:to>
    <xdr:sp>
      <xdr:nvSpPr>
        <xdr:cNvPr id="4" name="Line 1"/>
        <xdr:cNvSpPr>
          <a:spLocks/>
        </xdr:cNvSpPr>
      </xdr:nvSpPr>
      <xdr:spPr>
        <a:xfrm>
          <a:off x="2466975" y="8410575"/>
          <a:ext cx="211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47</xdr:row>
      <xdr:rowOff>9525</xdr:rowOff>
    </xdr:from>
    <xdr:to>
      <xdr:col>5</xdr:col>
      <xdr:colOff>971550</xdr:colOff>
      <xdr:row>47</xdr:row>
      <xdr:rowOff>9525</xdr:rowOff>
    </xdr:to>
    <xdr:sp>
      <xdr:nvSpPr>
        <xdr:cNvPr id="5" name="Line 1"/>
        <xdr:cNvSpPr>
          <a:spLocks/>
        </xdr:cNvSpPr>
      </xdr:nvSpPr>
      <xdr:spPr>
        <a:xfrm>
          <a:off x="2466975" y="8610600"/>
          <a:ext cx="211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46</xdr:row>
      <xdr:rowOff>9525</xdr:rowOff>
    </xdr:from>
    <xdr:to>
      <xdr:col>5</xdr:col>
      <xdr:colOff>971550</xdr:colOff>
      <xdr:row>46</xdr:row>
      <xdr:rowOff>9525</xdr:rowOff>
    </xdr:to>
    <xdr:sp>
      <xdr:nvSpPr>
        <xdr:cNvPr id="6" name="Line 1"/>
        <xdr:cNvSpPr>
          <a:spLocks/>
        </xdr:cNvSpPr>
      </xdr:nvSpPr>
      <xdr:spPr>
        <a:xfrm>
          <a:off x="2466975" y="8410575"/>
          <a:ext cx="211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47</xdr:row>
      <xdr:rowOff>9525</xdr:rowOff>
    </xdr:from>
    <xdr:to>
      <xdr:col>5</xdr:col>
      <xdr:colOff>971550</xdr:colOff>
      <xdr:row>47</xdr:row>
      <xdr:rowOff>9525</xdr:rowOff>
    </xdr:to>
    <xdr:sp>
      <xdr:nvSpPr>
        <xdr:cNvPr id="7" name="Line 1"/>
        <xdr:cNvSpPr>
          <a:spLocks/>
        </xdr:cNvSpPr>
      </xdr:nvSpPr>
      <xdr:spPr>
        <a:xfrm>
          <a:off x="2466975" y="8610600"/>
          <a:ext cx="211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390525</xdr:colOff>
      <xdr:row>41</xdr:row>
      <xdr:rowOff>152400</xdr:rowOff>
    </xdr:from>
    <xdr:to>
      <xdr:col>6</xdr:col>
      <xdr:colOff>1057275</xdr:colOff>
      <xdr:row>41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3467100" y="9172575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37</xdr:row>
      <xdr:rowOff>9525</xdr:rowOff>
    </xdr:from>
    <xdr:to>
      <xdr:col>6</xdr:col>
      <xdr:colOff>1057275</xdr:colOff>
      <xdr:row>37</xdr:row>
      <xdr:rowOff>9525</xdr:rowOff>
    </xdr:to>
    <xdr:sp>
      <xdr:nvSpPr>
        <xdr:cNvPr id="1" name="Line 1"/>
        <xdr:cNvSpPr>
          <a:spLocks/>
        </xdr:cNvSpPr>
      </xdr:nvSpPr>
      <xdr:spPr>
        <a:xfrm>
          <a:off x="3486150" y="70770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266700</xdr:colOff>
      <xdr:row>75</xdr:row>
      <xdr:rowOff>9525</xdr:rowOff>
    </xdr:from>
    <xdr:to>
      <xdr:col>9</xdr:col>
      <xdr:colOff>609600</xdr:colOff>
      <xdr:row>75</xdr:row>
      <xdr:rowOff>9525</xdr:rowOff>
    </xdr:to>
    <xdr:sp>
      <xdr:nvSpPr>
        <xdr:cNvPr id="2" name="Line 2"/>
        <xdr:cNvSpPr>
          <a:spLocks/>
        </xdr:cNvSpPr>
      </xdr:nvSpPr>
      <xdr:spPr>
        <a:xfrm>
          <a:off x="6848475" y="155257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37</xdr:row>
      <xdr:rowOff>9525</xdr:rowOff>
    </xdr:from>
    <xdr:to>
      <xdr:col>6</xdr:col>
      <xdr:colOff>1057275</xdr:colOff>
      <xdr:row>37</xdr:row>
      <xdr:rowOff>9525</xdr:rowOff>
    </xdr:to>
    <xdr:sp>
      <xdr:nvSpPr>
        <xdr:cNvPr id="3" name="Line 3"/>
        <xdr:cNvSpPr>
          <a:spLocks/>
        </xdr:cNvSpPr>
      </xdr:nvSpPr>
      <xdr:spPr>
        <a:xfrm>
          <a:off x="3486150" y="70770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266700</xdr:colOff>
      <xdr:row>75</xdr:row>
      <xdr:rowOff>9525</xdr:rowOff>
    </xdr:from>
    <xdr:to>
      <xdr:col>9</xdr:col>
      <xdr:colOff>609600</xdr:colOff>
      <xdr:row>75</xdr:row>
      <xdr:rowOff>9525</xdr:rowOff>
    </xdr:to>
    <xdr:sp>
      <xdr:nvSpPr>
        <xdr:cNvPr id="4" name="Line 4"/>
        <xdr:cNvSpPr>
          <a:spLocks/>
        </xdr:cNvSpPr>
      </xdr:nvSpPr>
      <xdr:spPr>
        <a:xfrm>
          <a:off x="6848475" y="155257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37</xdr:row>
      <xdr:rowOff>9525</xdr:rowOff>
    </xdr:from>
    <xdr:to>
      <xdr:col>6</xdr:col>
      <xdr:colOff>1057275</xdr:colOff>
      <xdr:row>37</xdr:row>
      <xdr:rowOff>9525</xdr:rowOff>
    </xdr:to>
    <xdr:sp>
      <xdr:nvSpPr>
        <xdr:cNvPr id="5" name="Line 1"/>
        <xdr:cNvSpPr>
          <a:spLocks/>
        </xdr:cNvSpPr>
      </xdr:nvSpPr>
      <xdr:spPr>
        <a:xfrm>
          <a:off x="3486150" y="70770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266700</xdr:colOff>
      <xdr:row>75</xdr:row>
      <xdr:rowOff>9525</xdr:rowOff>
    </xdr:from>
    <xdr:to>
      <xdr:col>9</xdr:col>
      <xdr:colOff>609600</xdr:colOff>
      <xdr:row>75</xdr:row>
      <xdr:rowOff>9525</xdr:rowOff>
    </xdr:to>
    <xdr:sp>
      <xdr:nvSpPr>
        <xdr:cNvPr id="6" name="Line 2"/>
        <xdr:cNvSpPr>
          <a:spLocks/>
        </xdr:cNvSpPr>
      </xdr:nvSpPr>
      <xdr:spPr>
        <a:xfrm>
          <a:off x="6848475" y="155257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37</xdr:row>
      <xdr:rowOff>9525</xdr:rowOff>
    </xdr:from>
    <xdr:to>
      <xdr:col>6</xdr:col>
      <xdr:colOff>1057275</xdr:colOff>
      <xdr:row>37</xdr:row>
      <xdr:rowOff>9525</xdr:rowOff>
    </xdr:to>
    <xdr:sp>
      <xdr:nvSpPr>
        <xdr:cNvPr id="7" name="Line 3"/>
        <xdr:cNvSpPr>
          <a:spLocks/>
        </xdr:cNvSpPr>
      </xdr:nvSpPr>
      <xdr:spPr>
        <a:xfrm>
          <a:off x="3486150" y="70770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266700</xdr:colOff>
      <xdr:row>75</xdr:row>
      <xdr:rowOff>9525</xdr:rowOff>
    </xdr:from>
    <xdr:to>
      <xdr:col>9</xdr:col>
      <xdr:colOff>609600</xdr:colOff>
      <xdr:row>75</xdr:row>
      <xdr:rowOff>9525</xdr:rowOff>
    </xdr:to>
    <xdr:sp>
      <xdr:nvSpPr>
        <xdr:cNvPr id="8" name="Line 4"/>
        <xdr:cNvSpPr>
          <a:spLocks/>
        </xdr:cNvSpPr>
      </xdr:nvSpPr>
      <xdr:spPr>
        <a:xfrm>
          <a:off x="6848475" y="155257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390525</xdr:colOff>
      <xdr:row>42</xdr:row>
      <xdr:rowOff>152400</xdr:rowOff>
    </xdr:from>
    <xdr:to>
      <xdr:col>5</xdr:col>
      <xdr:colOff>390525</xdr:colOff>
      <xdr:row>42</xdr:row>
      <xdr:rowOff>161925</xdr:rowOff>
    </xdr:to>
    <xdr:sp>
      <xdr:nvSpPr>
        <xdr:cNvPr id="1" name="Line 1"/>
        <xdr:cNvSpPr>
          <a:spLocks/>
        </xdr:cNvSpPr>
      </xdr:nvSpPr>
      <xdr:spPr>
        <a:xfrm>
          <a:off x="5038725" y="76485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39</xdr:row>
      <xdr:rowOff>28575</xdr:rowOff>
    </xdr:from>
    <xdr:to>
      <xdr:col>5</xdr:col>
      <xdr:colOff>285750</xdr:colOff>
      <xdr:row>39</xdr:row>
      <xdr:rowOff>38100</xdr:rowOff>
    </xdr:to>
    <xdr:sp>
      <xdr:nvSpPr>
        <xdr:cNvPr id="2" name="Line 1"/>
        <xdr:cNvSpPr>
          <a:spLocks/>
        </xdr:cNvSpPr>
      </xdr:nvSpPr>
      <xdr:spPr>
        <a:xfrm flipH="1">
          <a:off x="4924425" y="70389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266700</xdr:colOff>
      <xdr:row>77</xdr:row>
      <xdr:rowOff>0</xdr:rowOff>
    </xdr:from>
    <xdr:to>
      <xdr:col>9</xdr:col>
      <xdr:colOff>266700</xdr:colOff>
      <xdr:row>77</xdr:row>
      <xdr:rowOff>9525</xdr:rowOff>
    </xdr:to>
    <xdr:sp>
      <xdr:nvSpPr>
        <xdr:cNvPr id="3" name="Line 2"/>
        <xdr:cNvSpPr>
          <a:spLocks/>
        </xdr:cNvSpPr>
      </xdr:nvSpPr>
      <xdr:spPr>
        <a:xfrm flipV="1">
          <a:off x="7505700" y="131635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42</xdr:row>
      <xdr:rowOff>152400</xdr:rowOff>
    </xdr:from>
    <xdr:to>
      <xdr:col>5</xdr:col>
      <xdr:colOff>390525</xdr:colOff>
      <xdr:row>42</xdr:row>
      <xdr:rowOff>152400</xdr:rowOff>
    </xdr:to>
    <xdr:sp>
      <xdr:nvSpPr>
        <xdr:cNvPr id="4" name="Line 1"/>
        <xdr:cNvSpPr>
          <a:spLocks/>
        </xdr:cNvSpPr>
      </xdr:nvSpPr>
      <xdr:spPr>
        <a:xfrm>
          <a:off x="5038725" y="764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39</xdr:row>
      <xdr:rowOff>9525</xdr:rowOff>
    </xdr:from>
    <xdr:to>
      <xdr:col>5</xdr:col>
      <xdr:colOff>276225</xdr:colOff>
      <xdr:row>39</xdr:row>
      <xdr:rowOff>9525</xdr:rowOff>
    </xdr:to>
    <xdr:sp>
      <xdr:nvSpPr>
        <xdr:cNvPr id="5" name="Line 1"/>
        <xdr:cNvSpPr>
          <a:spLocks/>
        </xdr:cNvSpPr>
      </xdr:nvSpPr>
      <xdr:spPr>
        <a:xfrm>
          <a:off x="4914900" y="70199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266700</xdr:colOff>
      <xdr:row>77</xdr:row>
      <xdr:rowOff>9525</xdr:rowOff>
    </xdr:from>
    <xdr:to>
      <xdr:col>10</xdr:col>
      <xdr:colOff>742950</xdr:colOff>
      <xdr:row>77</xdr:row>
      <xdr:rowOff>9525</xdr:rowOff>
    </xdr:to>
    <xdr:sp>
      <xdr:nvSpPr>
        <xdr:cNvPr id="6" name="Line 2"/>
        <xdr:cNvSpPr>
          <a:spLocks/>
        </xdr:cNvSpPr>
      </xdr:nvSpPr>
      <xdr:spPr>
        <a:xfrm>
          <a:off x="7505700" y="131730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37</xdr:row>
      <xdr:rowOff>9525</xdr:rowOff>
    </xdr:from>
    <xdr:to>
      <xdr:col>6</xdr:col>
      <xdr:colOff>1057275</xdr:colOff>
      <xdr:row>37</xdr:row>
      <xdr:rowOff>9525</xdr:rowOff>
    </xdr:to>
    <xdr:sp>
      <xdr:nvSpPr>
        <xdr:cNvPr id="1" name="Line 1"/>
        <xdr:cNvSpPr>
          <a:spLocks/>
        </xdr:cNvSpPr>
      </xdr:nvSpPr>
      <xdr:spPr>
        <a:xfrm>
          <a:off x="3486150" y="70770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266700</xdr:colOff>
      <xdr:row>75</xdr:row>
      <xdr:rowOff>9525</xdr:rowOff>
    </xdr:from>
    <xdr:to>
      <xdr:col>9</xdr:col>
      <xdr:colOff>609600</xdr:colOff>
      <xdr:row>75</xdr:row>
      <xdr:rowOff>9525</xdr:rowOff>
    </xdr:to>
    <xdr:sp>
      <xdr:nvSpPr>
        <xdr:cNvPr id="2" name="Line 2"/>
        <xdr:cNvSpPr>
          <a:spLocks/>
        </xdr:cNvSpPr>
      </xdr:nvSpPr>
      <xdr:spPr>
        <a:xfrm>
          <a:off x="6848475" y="155257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37</xdr:row>
      <xdr:rowOff>9525</xdr:rowOff>
    </xdr:from>
    <xdr:to>
      <xdr:col>6</xdr:col>
      <xdr:colOff>1057275</xdr:colOff>
      <xdr:row>37</xdr:row>
      <xdr:rowOff>9525</xdr:rowOff>
    </xdr:to>
    <xdr:sp>
      <xdr:nvSpPr>
        <xdr:cNvPr id="3" name="Line 3"/>
        <xdr:cNvSpPr>
          <a:spLocks/>
        </xdr:cNvSpPr>
      </xdr:nvSpPr>
      <xdr:spPr>
        <a:xfrm>
          <a:off x="3486150" y="70770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266700</xdr:colOff>
      <xdr:row>75</xdr:row>
      <xdr:rowOff>9525</xdr:rowOff>
    </xdr:from>
    <xdr:to>
      <xdr:col>9</xdr:col>
      <xdr:colOff>609600</xdr:colOff>
      <xdr:row>75</xdr:row>
      <xdr:rowOff>9525</xdr:rowOff>
    </xdr:to>
    <xdr:sp>
      <xdr:nvSpPr>
        <xdr:cNvPr id="4" name="Line 4"/>
        <xdr:cNvSpPr>
          <a:spLocks/>
        </xdr:cNvSpPr>
      </xdr:nvSpPr>
      <xdr:spPr>
        <a:xfrm>
          <a:off x="6848475" y="155257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zoomScalePageLayoutView="0" workbookViewId="0" topLeftCell="A7">
      <selection activeCell="G26" sqref="G26"/>
    </sheetView>
  </sheetViews>
  <sheetFormatPr defaultColWidth="9.140625" defaultRowHeight="12.75"/>
  <cols>
    <col min="1" max="1" width="5.00390625" style="1" customWidth="1"/>
    <col min="2" max="4" width="9.140625" style="1" customWidth="1"/>
    <col min="5" max="5" width="15.00390625" style="1" customWidth="1"/>
    <col min="6" max="6" width="19.57421875" style="1" customWidth="1"/>
    <col min="7" max="7" width="20.421875" style="1" customWidth="1"/>
    <col min="8" max="8" width="5.28125" style="1" customWidth="1"/>
    <col min="9" max="16384" width="9.140625" style="1" customWidth="1"/>
  </cols>
  <sheetData>
    <row r="1" spans="3:7" ht="12.75">
      <c r="C1" s="78" t="s">
        <v>120</v>
      </c>
      <c r="D1" s="78"/>
      <c r="E1" s="78"/>
      <c r="F1" s="78"/>
      <c r="G1" s="78"/>
    </row>
    <row r="2" spans="2:8" ht="38.25" customHeight="1">
      <c r="B2" s="16"/>
      <c r="C2" s="78"/>
      <c r="D2" s="78"/>
      <c r="E2" s="78"/>
      <c r="F2" s="78"/>
      <c r="G2" s="78"/>
      <c r="H2" s="16"/>
    </row>
    <row r="3" spans="1:8" ht="45" customHeight="1">
      <c r="A3" s="9"/>
      <c r="B3" s="79" t="s">
        <v>18</v>
      </c>
      <c r="C3" s="79"/>
      <c r="D3" s="79"/>
      <c r="E3" s="79"/>
      <c r="F3" s="9"/>
      <c r="G3" s="9"/>
      <c r="H3" s="9"/>
    </row>
    <row r="4" spans="1:7" ht="31.5" customHeight="1">
      <c r="A4" s="5"/>
      <c r="B4" s="80" t="s">
        <v>19</v>
      </c>
      <c r="C4" s="80"/>
      <c r="D4" s="80"/>
      <c r="E4" s="80"/>
      <c r="F4" s="80"/>
      <c r="G4" s="80"/>
    </row>
    <row r="5" spans="1:7" ht="15.75">
      <c r="A5" s="4" t="s">
        <v>10</v>
      </c>
      <c r="B5" s="81"/>
      <c r="C5" s="82"/>
      <c r="D5" s="82"/>
      <c r="E5" s="83"/>
      <c r="F5" s="8" t="s">
        <v>115</v>
      </c>
      <c r="G5" s="8" t="s">
        <v>121</v>
      </c>
    </row>
    <row r="6" spans="1:7" s="2" customFormat="1" ht="15.75">
      <c r="A6" s="10">
        <v>1</v>
      </c>
      <c r="B6" s="75" t="s">
        <v>81</v>
      </c>
      <c r="C6" s="76"/>
      <c r="D6" s="76"/>
      <c r="E6" s="77"/>
      <c r="F6" s="13">
        <v>5251193</v>
      </c>
      <c r="G6" s="13">
        <v>5963695</v>
      </c>
    </row>
    <row r="7" spans="1:7" s="2" customFormat="1" ht="15.75">
      <c r="A7" s="10">
        <v>2</v>
      </c>
      <c r="B7" s="75" t="s">
        <v>0</v>
      </c>
      <c r="C7" s="76"/>
      <c r="D7" s="76"/>
      <c r="E7" s="77"/>
      <c r="F7" s="13">
        <v>402490</v>
      </c>
      <c r="G7" s="13">
        <v>493870</v>
      </c>
    </row>
    <row r="8" spans="1:7" s="2" customFormat="1" ht="15.75">
      <c r="A8" s="10">
        <v>3</v>
      </c>
      <c r="B8" s="75" t="s">
        <v>1</v>
      </c>
      <c r="C8" s="76"/>
      <c r="D8" s="76"/>
      <c r="E8" s="77"/>
      <c r="F8" s="13">
        <v>480260</v>
      </c>
      <c r="G8" s="13">
        <v>507858</v>
      </c>
    </row>
    <row r="9" spans="1:7" s="2" customFormat="1" ht="15.75">
      <c r="A9" s="10">
        <v>4</v>
      </c>
      <c r="B9" s="75" t="s">
        <v>2</v>
      </c>
      <c r="C9" s="76"/>
      <c r="D9" s="76"/>
      <c r="E9" s="77"/>
      <c r="F9" s="13">
        <v>804650</v>
      </c>
      <c r="G9" s="13">
        <v>997126</v>
      </c>
    </row>
    <row r="10" spans="1:7" s="2" customFormat="1" ht="15.75">
      <c r="A10" s="10">
        <v>5</v>
      </c>
      <c r="B10" s="75" t="s">
        <v>3</v>
      </c>
      <c r="C10" s="76"/>
      <c r="D10" s="76"/>
      <c r="E10" s="77"/>
      <c r="F10" s="13">
        <v>361185</v>
      </c>
      <c r="G10" s="13">
        <v>346700</v>
      </c>
    </row>
    <row r="11" spans="1:7" s="2" customFormat="1" ht="15.75">
      <c r="A11" s="10">
        <v>6</v>
      </c>
      <c r="B11" s="75" t="s">
        <v>4</v>
      </c>
      <c r="C11" s="76"/>
      <c r="D11" s="76"/>
      <c r="E11" s="77"/>
      <c r="F11" s="13">
        <v>640348</v>
      </c>
      <c r="G11" s="13">
        <v>614805</v>
      </c>
    </row>
    <row r="12" spans="1:7" s="2" customFormat="1" ht="15.75">
      <c r="A12" s="10">
        <v>7</v>
      </c>
      <c r="B12" s="75" t="s">
        <v>5</v>
      </c>
      <c r="C12" s="76"/>
      <c r="D12" s="76"/>
      <c r="E12" s="77"/>
      <c r="F12" s="13">
        <v>710255</v>
      </c>
      <c r="G12" s="13">
        <v>769750</v>
      </c>
    </row>
    <row r="13" spans="1:7" s="2" customFormat="1" ht="15.75">
      <c r="A13" s="10">
        <v>8</v>
      </c>
      <c r="B13" s="75" t="s">
        <v>6</v>
      </c>
      <c r="C13" s="76"/>
      <c r="D13" s="76"/>
      <c r="E13" s="77"/>
      <c r="F13" s="13">
        <v>822092</v>
      </c>
      <c r="G13" s="13">
        <v>1053010</v>
      </c>
    </row>
    <row r="14" spans="1:7" s="2" customFormat="1" ht="15.75">
      <c r="A14" s="10">
        <v>9</v>
      </c>
      <c r="B14" s="75" t="s">
        <v>63</v>
      </c>
      <c r="C14" s="76"/>
      <c r="D14" s="76"/>
      <c r="E14" s="77"/>
      <c r="F14" s="13">
        <v>434764</v>
      </c>
      <c r="G14" s="13">
        <v>460538</v>
      </c>
    </row>
    <row r="15" spans="1:7" s="2" customFormat="1" ht="15.75">
      <c r="A15" s="10">
        <v>10</v>
      </c>
      <c r="B15" s="75" t="s">
        <v>7</v>
      </c>
      <c r="C15" s="76"/>
      <c r="D15" s="76"/>
      <c r="E15" s="77"/>
      <c r="F15" s="13">
        <v>2687200</v>
      </c>
      <c r="G15" s="13">
        <v>2767400</v>
      </c>
    </row>
    <row r="16" spans="1:7" s="2" customFormat="1" ht="15.75">
      <c r="A16" s="73">
        <v>11</v>
      </c>
      <c r="B16" s="75" t="s">
        <v>8</v>
      </c>
      <c r="C16" s="76"/>
      <c r="D16" s="76"/>
      <c r="E16" s="77"/>
      <c r="F16" s="13">
        <v>87502</v>
      </c>
      <c r="G16" s="13">
        <v>158660</v>
      </c>
    </row>
    <row r="17" spans="1:7" s="2" customFormat="1" ht="15.75">
      <c r="A17" s="10">
        <v>12</v>
      </c>
      <c r="B17" s="75" t="s">
        <v>113</v>
      </c>
      <c r="C17" s="76"/>
      <c r="D17" s="76"/>
      <c r="E17" s="77"/>
      <c r="F17" s="13">
        <v>32284</v>
      </c>
      <c r="G17" s="13">
        <v>5900</v>
      </c>
    </row>
    <row r="18" spans="1:7" s="2" customFormat="1" ht="42" customHeight="1">
      <c r="A18" s="81" t="s">
        <v>17</v>
      </c>
      <c r="B18" s="82"/>
      <c r="C18" s="82"/>
      <c r="D18" s="82"/>
      <c r="E18" s="20"/>
      <c r="F18" s="13">
        <f>F6+F7+F8+F9+F10+F11+F12+F13+F14+F15+F16+F17</f>
        <v>12714223</v>
      </c>
      <c r="G18" s="13">
        <f>G6+G7+G8+G9+G10+G11+G12+G13+G14+G15+G16+G17</f>
        <v>14139312</v>
      </c>
    </row>
    <row r="19" spans="1:7" ht="69" customHeight="1">
      <c r="A19" s="87" t="s">
        <v>11</v>
      </c>
      <c r="B19" s="88"/>
      <c r="C19" s="88"/>
      <c r="D19" s="88"/>
      <c r="E19" s="89"/>
      <c r="F19" s="15">
        <v>5369498</v>
      </c>
      <c r="G19" s="15">
        <v>6996207</v>
      </c>
    </row>
    <row r="20" spans="1:7" ht="15.75">
      <c r="A20" s="87" t="s">
        <v>20</v>
      </c>
      <c r="B20" s="88"/>
      <c r="C20" s="88"/>
      <c r="D20" s="88"/>
      <c r="E20" s="89"/>
      <c r="F20" s="15">
        <v>1413540</v>
      </c>
      <c r="G20" s="15">
        <v>1650110</v>
      </c>
    </row>
    <row r="21" spans="1:7" ht="15.75" customHeight="1">
      <c r="A21" s="87" t="s">
        <v>21</v>
      </c>
      <c r="B21" s="88"/>
      <c r="C21" s="88"/>
      <c r="D21" s="88"/>
      <c r="E21" s="89"/>
      <c r="F21" s="15">
        <v>2687173</v>
      </c>
      <c r="G21" s="15">
        <v>2223685</v>
      </c>
    </row>
    <row r="22" spans="1:7" ht="18.75" customHeight="1">
      <c r="A22" s="87" t="s">
        <v>22</v>
      </c>
      <c r="B22" s="88"/>
      <c r="C22" s="88"/>
      <c r="D22" s="88"/>
      <c r="E22" s="89"/>
      <c r="F22" s="15">
        <v>1072845</v>
      </c>
      <c r="G22" s="15">
        <v>413625</v>
      </c>
    </row>
    <row r="23" spans="1:7" ht="18.75" customHeight="1">
      <c r="A23" s="87" t="s">
        <v>29</v>
      </c>
      <c r="B23" s="88"/>
      <c r="C23" s="88"/>
      <c r="D23" s="88"/>
      <c r="E23" s="89"/>
      <c r="F23" s="15">
        <v>105046</v>
      </c>
      <c r="G23" s="15">
        <v>108731</v>
      </c>
    </row>
    <row r="24" spans="1:7" ht="18.75" customHeight="1">
      <c r="A24" s="84" t="s">
        <v>55</v>
      </c>
      <c r="B24" s="85"/>
      <c r="C24" s="85"/>
      <c r="D24" s="85"/>
      <c r="E24" s="86"/>
      <c r="F24" s="15">
        <v>516474</v>
      </c>
      <c r="G24" s="15">
        <v>559220</v>
      </c>
    </row>
    <row r="25" spans="1:7" ht="18.75" customHeight="1">
      <c r="A25" s="84" t="s">
        <v>58</v>
      </c>
      <c r="B25" s="85"/>
      <c r="C25" s="85"/>
      <c r="D25" s="85"/>
      <c r="E25" s="86"/>
      <c r="F25" s="15">
        <v>1369781</v>
      </c>
      <c r="G25" s="15">
        <v>2079128</v>
      </c>
    </row>
    <row r="26" spans="1:7" ht="18.75" customHeight="1">
      <c r="A26" s="84" t="s">
        <v>61</v>
      </c>
      <c r="B26" s="85"/>
      <c r="C26" s="85"/>
      <c r="D26" s="85"/>
      <c r="E26" s="86"/>
      <c r="F26" s="15">
        <v>385355</v>
      </c>
      <c r="G26" s="15">
        <v>430410</v>
      </c>
    </row>
    <row r="27" spans="1:7" ht="56.25" customHeight="1">
      <c r="A27" s="81" t="s">
        <v>9</v>
      </c>
      <c r="B27" s="82"/>
      <c r="C27" s="82"/>
      <c r="D27" s="82"/>
      <c r="E27" s="83"/>
      <c r="F27" s="11">
        <f>F18+F19+F20+F21+F22+F23+F24+F25+F26</f>
        <v>25633935</v>
      </c>
      <c r="G27" s="11">
        <f>G18+G19+G20+G21+G22+G23+G24+G25+G26</f>
        <v>28600428</v>
      </c>
    </row>
    <row r="28" spans="1:3" ht="12.75">
      <c r="A28" s="91"/>
      <c r="B28" s="91"/>
      <c r="C28" s="91"/>
    </row>
    <row r="35" spans="6:7" ht="15.75">
      <c r="F35" s="90" t="s">
        <v>16</v>
      </c>
      <c r="G35" s="90"/>
    </row>
    <row r="46" spans="4:11" ht="18">
      <c r="D46" s="78"/>
      <c r="E46" s="78"/>
      <c r="F46" s="78"/>
      <c r="G46" s="78"/>
      <c r="H46" s="78"/>
      <c r="I46" s="78"/>
      <c r="J46" s="78"/>
      <c r="K46" s="78"/>
    </row>
    <row r="47" spans="4:11" ht="15.75">
      <c r="D47" s="9"/>
      <c r="E47" s="9"/>
      <c r="F47" s="9"/>
      <c r="G47" s="9"/>
      <c r="H47" s="9"/>
      <c r="I47" s="9"/>
      <c r="J47" s="9"/>
      <c r="K47" s="9"/>
    </row>
    <row r="48" spans="4:10" ht="15.75">
      <c r="D48" s="5"/>
      <c r="E48" s="12"/>
      <c r="F48" s="6"/>
      <c r="G48" s="6"/>
      <c r="H48" s="6"/>
      <c r="I48" s="7"/>
      <c r="J48" s="7"/>
    </row>
    <row r="50" ht="15.75">
      <c r="K50" s="2"/>
    </row>
    <row r="51" ht="15.75">
      <c r="K51" s="2"/>
    </row>
    <row r="52" ht="15.75">
      <c r="K52" s="2"/>
    </row>
    <row r="53" ht="15.75">
      <c r="K53" s="2"/>
    </row>
    <row r="54" ht="15.75">
      <c r="K54" s="2"/>
    </row>
    <row r="55" ht="15.75">
      <c r="I55" s="2"/>
    </row>
    <row r="56" ht="15.75">
      <c r="I56" s="2"/>
    </row>
    <row r="57" ht="15.75">
      <c r="I57" s="2"/>
    </row>
    <row r="60" ht="15.75">
      <c r="K60" s="2"/>
    </row>
  </sheetData>
  <sheetProtection/>
  <mergeCells count="29">
    <mergeCell ref="D46:K46"/>
    <mergeCell ref="A25:E25"/>
    <mergeCell ref="A19:E19"/>
    <mergeCell ref="A20:E20"/>
    <mergeCell ref="A21:E21"/>
    <mergeCell ref="F35:G35"/>
    <mergeCell ref="A22:E22"/>
    <mergeCell ref="A23:E23"/>
    <mergeCell ref="A28:C28"/>
    <mergeCell ref="A24:E24"/>
    <mergeCell ref="A26:E26"/>
    <mergeCell ref="A27:E27"/>
    <mergeCell ref="B11:E11"/>
    <mergeCell ref="B12:E12"/>
    <mergeCell ref="B13:E13"/>
    <mergeCell ref="B15:E15"/>
    <mergeCell ref="B17:E17"/>
    <mergeCell ref="A18:D18"/>
    <mergeCell ref="B14:E14"/>
    <mergeCell ref="B16:E16"/>
    <mergeCell ref="B8:E8"/>
    <mergeCell ref="B9:E9"/>
    <mergeCell ref="B10:E10"/>
    <mergeCell ref="C1:G2"/>
    <mergeCell ref="B3:E3"/>
    <mergeCell ref="B4:G4"/>
    <mergeCell ref="B5:E5"/>
    <mergeCell ref="B6:E6"/>
    <mergeCell ref="B7:E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52"/>
  <sheetViews>
    <sheetView zoomScalePageLayoutView="0" workbookViewId="0" topLeftCell="A23">
      <selection activeCell="G45" sqref="G45"/>
    </sheetView>
  </sheetViews>
  <sheetFormatPr defaultColWidth="9.140625" defaultRowHeight="12.75"/>
  <cols>
    <col min="1" max="1" width="5.00390625" style="1" customWidth="1"/>
    <col min="2" max="4" width="9.140625" style="1" customWidth="1"/>
    <col min="5" max="5" width="21.7109375" style="1" customWidth="1"/>
    <col min="6" max="6" width="16.8515625" style="1" customWidth="1"/>
    <col min="7" max="7" width="16.00390625" style="1" customWidth="1"/>
    <col min="8" max="16384" width="9.140625" style="1" customWidth="1"/>
  </cols>
  <sheetData>
    <row r="2" spans="1:8" ht="38.25" customHeight="1">
      <c r="A2" s="78" t="s">
        <v>116</v>
      </c>
      <c r="B2" s="95"/>
      <c r="C2" s="95"/>
      <c r="D2" s="95"/>
      <c r="E2" s="95"/>
      <c r="F2" s="95"/>
      <c r="G2" s="95"/>
      <c r="H2" s="95"/>
    </row>
    <row r="3" spans="1:8" ht="45" customHeight="1">
      <c r="A3" s="9"/>
      <c r="B3" s="9"/>
      <c r="C3" s="9"/>
      <c r="D3" s="9"/>
      <c r="E3" s="9"/>
      <c r="F3" s="9"/>
      <c r="G3" s="9"/>
      <c r="H3" s="9"/>
    </row>
    <row r="4" spans="1:7" ht="13.5" customHeight="1">
      <c r="A4" s="5"/>
      <c r="B4" s="12"/>
      <c r="C4" s="6"/>
      <c r="D4" s="6"/>
      <c r="E4" s="6"/>
      <c r="F4" s="7"/>
      <c r="G4" s="7"/>
    </row>
    <row r="5" spans="1:7" s="2" customFormat="1" ht="15.75">
      <c r="A5" s="4" t="s">
        <v>10</v>
      </c>
      <c r="B5" s="96" t="s">
        <v>15</v>
      </c>
      <c r="C5" s="96"/>
      <c r="D5" s="96"/>
      <c r="E5" s="96"/>
      <c r="F5" s="14" t="s">
        <v>115</v>
      </c>
      <c r="G5" s="14" t="s">
        <v>121</v>
      </c>
    </row>
    <row r="6" spans="1:7" s="2" customFormat="1" ht="15.75">
      <c r="A6" s="10">
        <v>1</v>
      </c>
      <c r="B6" s="92" t="s">
        <v>64</v>
      </c>
      <c r="C6" s="93"/>
      <c r="D6" s="93"/>
      <c r="E6" s="94"/>
      <c r="F6" s="13">
        <v>4972300</v>
      </c>
      <c r="G6" s="13">
        <v>5245199</v>
      </c>
    </row>
    <row r="7" spans="1:7" s="2" customFormat="1" ht="15" customHeight="1">
      <c r="A7" s="10">
        <v>2</v>
      </c>
      <c r="B7" s="92" t="s">
        <v>65</v>
      </c>
      <c r="C7" s="93"/>
      <c r="D7" s="93"/>
      <c r="E7" s="94"/>
      <c r="F7" s="13">
        <v>3198114</v>
      </c>
      <c r="G7" s="13">
        <v>5672759</v>
      </c>
    </row>
    <row r="8" spans="1:7" s="2" customFormat="1" ht="15.75" customHeight="1" hidden="1">
      <c r="A8" s="10"/>
      <c r="B8" s="92" t="s">
        <v>66</v>
      </c>
      <c r="C8" s="93"/>
      <c r="D8" s="93"/>
      <c r="E8" s="94"/>
      <c r="F8" s="13"/>
      <c r="G8" s="13"/>
    </row>
    <row r="9" spans="1:7" s="2" customFormat="1" ht="15.75" customHeight="1" hidden="1">
      <c r="A9" s="10"/>
      <c r="B9" s="92" t="s">
        <v>67</v>
      </c>
      <c r="C9" s="93"/>
      <c r="D9" s="93"/>
      <c r="E9" s="94"/>
      <c r="F9" s="13"/>
      <c r="G9" s="13"/>
    </row>
    <row r="10" spans="1:7" s="2" customFormat="1" ht="15" customHeight="1">
      <c r="A10" s="10">
        <v>3</v>
      </c>
      <c r="B10" s="92" t="s">
        <v>66</v>
      </c>
      <c r="C10" s="93"/>
      <c r="D10" s="93"/>
      <c r="E10" s="94"/>
      <c r="F10" s="13">
        <v>1038530</v>
      </c>
      <c r="G10" s="13">
        <v>1484011</v>
      </c>
    </row>
    <row r="11" spans="1:7" s="2" customFormat="1" ht="15.75" customHeight="1" hidden="1">
      <c r="A11" s="10"/>
      <c r="B11" s="92" t="s">
        <v>69</v>
      </c>
      <c r="C11" s="93"/>
      <c r="D11" s="93"/>
      <c r="E11" s="94"/>
      <c r="F11" s="13"/>
      <c r="G11" s="13"/>
    </row>
    <row r="12" spans="1:7" s="2" customFormat="1" ht="15.75" customHeight="1" hidden="1">
      <c r="A12" s="10"/>
      <c r="B12" s="92" t="s">
        <v>70</v>
      </c>
      <c r="C12" s="93"/>
      <c r="D12" s="93"/>
      <c r="E12" s="94"/>
      <c r="F12" s="13"/>
      <c r="G12" s="13"/>
    </row>
    <row r="13" spans="1:7" s="2" customFormat="1" ht="15.75" customHeight="1">
      <c r="A13" s="10">
        <v>4</v>
      </c>
      <c r="B13" s="92" t="s">
        <v>100</v>
      </c>
      <c r="C13" s="93"/>
      <c r="D13" s="93"/>
      <c r="E13" s="94"/>
      <c r="F13" s="13">
        <v>38623</v>
      </c>
      <c r="G13" s="13">
        <v>5000</v>
      </c>
    </row>
    <row r="14" spans="1:7" s="2" customFormat="1" ht="15.75">
      <c r="A14" s="10">
        <v>5</v>
      </c>
      <c r="B14" s="92" t="s">
        <v>67</v>
      </c>
      <c r="C14" s="93"/>
      <c r="D14" s="93"/>
      <c r="E14" s="94"/>
      <c r="F14" s="13">
        <v>174092</v>
      </c>
      <c r="G14" s="13">
        <v>107909</v>
      </c>
    </row>
    <row r="15" spans="1:7" s="2" customFormat="1" ht="15.75">
      <c r="A15" s="10">
        <v>6</v>
      </c>
      <c r="B15" s="92" t="s">
        <v>68</v>
      </c>
      <c r="C15" s="93"/>
      <c r="D15" s="93"/>
      <c r="E15" s="94"/>
      <c r="F15" s="13">
        <v>959904</v>
      </c>
      <c r="G15" s="13">
        <v>761218</v>
      </c>
    </row>
    <row r="16" spans="1:7" s="2" customFormat="1" ht="15.75">
      <c r="A16" s="10">
        <v>7</v>
      </c>
      <c r="B16" s="92" t="s">
        <v>69</v>
      </c>
      <c r="C16" s="93"/>
      <c r="D16" s="93"/>
      <c r="E16" s="94"/>
      <c r="F16" s="13">
        <v>14265532</v>
      </c>
      <c r="G16" s="13">
        <v>16149029</v>
      </c>
    </row>
    <row r="17" spans="1:7" s="2" customFormat="1" ht="15.75">
      <c r="A17" s="10">
        <v>8</v>
      </c>
      <c r="B17" s="92" t="s">
        <v>92</v>
      </c>
      <c r="C17" s="93"/>
      <c r="D17" s="93"/>
      <c r="E17" s="94"/>
      <c r="F17" s="13">
        <v>0</v>
      </c>
      <c r="G17" s="13">
        <v>32553</v>
      </c>
    </row>
    <row r="18" spans="1:7" s="2" customFormat="1" ht="15.75">
      <c r="A18" s="10">
        <v>9</v>
      </c>
      <c r="B18" s="68" t="s">
        <v>117</v>
      </c>
      <c r="C18" s="69"/>
      <c r="D18" s="69"/>
      <c r="E18" s="70"/>
      <c r="F18" s="13">
        <v>28000</v>
      </c>
      <c r="G18" s="13">
        <v>395556</v>
      </c>
    </row>
    <row r="19" spans="1:7" s="2" customFormat="1" ht="16.5" customHeight="1">
      <c r="A19" s="10">
        <v>10</v>
      </c>
      <c r="B19" s="92" t="s">
        <v>12</v>
      </c>
      <c r="C19" s="93"/>
      <c r="D19" s="93"/>
      <c r="E19" s="94"/>
      <c r="F19" s="13">
        <v>33040</v>
      </c>
      <c r="G19" s="13">
        <v>39320</v>
      </c>
    </row>
    <row r="20" spans="1:7" s="2" customFormat="1" ht="1.5" customHeight="1">
      <c r="A20" s="10">
        <v>10</v>
      </c>
      <c r="B20" s="92" t="s">
        <v>73</v>
      </c>
      <c r="C20" s="93"/>
      <c r="D20" s="93"/>
      <c r="E20" s="94"/>
      <c r="F20" s="13"/>
      <c r="G20" s="13"/>
    </row>
    <row r="21" spans="1:7" s="2" customFormat="1" ht="15.75">
      <c r="A21" s="10">
        <v>11</v>
      </c>
      <c r="B21" s="92" t="s">
        <v>75</v>
      </c>
      <c r="C21" s="93"/>
      <c r="D21" s="93"/>
      <c r="E21" s="94"/>
      <c r="F21" s="13">
        <v>1741872</v>
      </c>
      <c r="G21" s="13">
        <v>1620222</v>
      </c>
    </row>
    <row r="22" spans="1:7" s="2" customFormat="1" ht="15.75">
      <c r="A22" s="10">
        <v>12</v>
      </c>
      <c r="B22" s="92" t="s">
        <v>107</v>
      </c>
      <c r="C22" s="93"/>
      <c r="D22" s="93"/>
      <c r="E22" s="94"/>
      <c r="F22" s="13">
        <v>0</v>
      </c>
      <c r="G22" s="13">
        <v>100</v>
      </c>
    </row>
    <row r="23" spans="1:7" s="2" customFormat="1" ht="17.25" customHeight="1">
      <c r="A23" s="10">
        <v>12</v>
      </c>
      <c r="B23" s="92" t="s">
        <v>13</v>
      </c>
      <c r="C23" s="93"/>
      <c r="D23" s="93"/>
      <c r="E23" s="94"/>
      <c r="F23" s="13">
        <v>36574</v>
      </c>
      <c r="G23" s="13">
        <v>50264</v>
      </c>
    </row>
    <row r="24" spans="1:7" s="2" customFormat="1" ht="15.75" hidden="1">
      <c r="A24" s="10"/>
      <c r="B24" s="75"/>
      <c r="C24" s="76"/>
      <c r="D24" s="76"/>
      <c r="E24" s="77"/>
      <c r="F24" s="13"/>
      <c r="G24" s="13"/>
    </row>
    <row r="25" spans="1:7" s="2" customFormat="1" ht="15.75" hidden="1">
      <c r="A25" s="10"/>
      <c r="B25" s="75"/>
      <c r="C25" s="76"/>
      <c r="D25" s="76"/>
      <c r="E25" s="77"/>
      <c r="F25" s="13"/>
      <c r="G25" s="13"/>
    </row>
    <row r="26" spans="1:7" s="2" customFormat="1" ht="0.75" customHeight="1" hidden="1">
      <c r="A26" s="10"/>
      <c r="B26" s="75"/>
      <c r="C26" s="76"/>
      <c r="D26" s="76"/>
      <c r="E26" s="77"/>
      <c r="F26" s="13"/>
      <c r="G26" s="13"/>
    </row>
    <row r="27" spans="1:7" s="2" customFormat="1" ht="0.75" customHeight="1">
      <c r="A27" s="10"/>
      <c r="B27" s="34"/>
      <c r="C27" s="22"/>
      <c r="D27" s="22"/>
      <c r="E27" s="23"/>
      <c r="F27" s="13"/>
      <c r="G27" s="13"/>
    </row>
    <row r="28" spans="1:7" s="2" customFormat="1" ht="0.75" customHeight="1">
      <c r="A28" s="10"/>
      <c r="B28" s="34"/>
      <c r="C28" s="22"/>
      <c r="D28" s="22"/>
      <c r="E28" s="23"/>
      <c r="F28" s="13"/>
      <c r="G28" s="13"/>
    </row>
    <row r="29" spans="1:7" s="2" customFormat="1" ht="15.75">
      <c r="A29" s="10">
        <v>13</v>
      </c>
      <c r="B29" s="92" t="s">
        <v>71</v>
      </c>
      <c r="C29" s="93"/>
      <c r="D29" s="93"/>
      <c r="E29" s="94"/>
      <c r="F29" s="13">
        <v>116926</v>
      </c>
      <c r="G29" s="13">
        <v>85989</v>
      </c>
    </row>
    <row r="30" spans="1:7" s="2" customFormat="1" ht="15.75">
      <c r="A30" s="10">
        <v>14</v>
      </c>
      <c r="B30" s="92" t="s">
        <v>14</v>
      </c>
      <c r="C30" s="93"/>
      <c r="D30" s="93"/>
      <c r="E30" s="94"/>
      <c r="F30" s="13">
        <v>91181</v>
      </c>
      <c r="G30" s="13">
        <v>93694</v>
      </c>
    </row>
    <row r="31" spans="1:7" s="2" customFormat="1" ht="15.75">
      <c r="A31" s="10">
        <v>15</v>
      </c>
      <c r="B31" s="92" t="s">
        <v>72</v>
      </c>
      <c r="C31" s="93"/>
      <c r="D31" s="93"/>
      <c r="E31" s="94"/>
      <c r="F31" s="13">
        <v>24000</v>
      </c>
      <c r="G31" s="13">
        <v>24000</v>
      </c>
    </row>
    <row r="32" spans="1:7" s="2" customFormat="1" ht="15.75">
      <c r="A32" s="10">
        <v>16</v>
      </c>
      <c r="B32" s="92" t="s">
        <v>73</v>
      </c>
      <c r="C32" s="93"/>
      <c r="D32" s="93"/>
      <c r="E32" s="94"/>
      <c r="F32" s="13">
        <v>1316261</v>
      </c>
      <c r="G32" s="13">
        <v>1423498</v>
      </c>
    </row>
    <row r="33" spans="1:7" s="2" customFormat="1" ht="15.75">
      <c r="A33" s="10">
        <v>17</v>
      </c>
      <c r="B33" s="68" t="s">
        <v>76</v>
      </c>
      <c r="C33" s="69"/>
      <c r="D33" s="69"/>
      <c r="E33" s="70" t="s">
        <v>82</v>
      </c>
      <c r="F33" s="13">
        <v>268379</v>
      </c>
      <c r="G33" s="13">
        <v>150742</v>
      </c>
    </row>
    <row r="34" spans="1:7" s="2" customFormat="1" ht="15.75">
      <c r="A34" s="10">
        <v>18</v>
      </c>
      <c r="B34" s="68" t="s">
        <v>71</v>
      </c>
      <c r="C34" s="69" t="s">
        <v>93</v>
      </c>
      <c r="D34" s="69"/>
      <c r="E34" s="70"/>
      <c r="F34" s="13">
        <v>28620</v>
      </c>
      <c r="G34" s="13">
        <v>7744</v>
      </c>
    </row>
    <row r="35" spans="1:7" s="2" customFormat="1" ht="15.75">
      <c r="A35" s="10">
        <v>19</v>
      </c>
      <c r="B35" s="92" t="s">
        <v>83</v>
      </c>
      <c r="C35" s="93"/>
      <c r="D35" s="93"/>
      <c r="E35" s="94"/>
      <c r="F35" s="13">
        <v>1175653</v>
      </c>
      <c r="G35" s="13">
        <v>1988159</v>
      </c>
    </row>
    <row r="36" spans="1:7" s="2" customFormat="1" ht="15.75">
      <c r="A36" s="10"/>
      <c r="B36" s="92"/>
      <c r="C36" s="93"/>
      <c r="D36" s="93"/>
      <c r="E36" s="94"/>
      <c r="F36" s="13"/>
      <c r="G36" s="13"/>
    </row>
    <row r="37" spans="1:7" s="2" customFormat="1" ht="27.75" customHeight="1">
      <c r="A37" s="100" t="s">
        <v>9</v>
      </c>
      <c r="B37" s="101"/>
      <c r="C37" s="101"/>
      <c r="D37" s="101"/>
      <c r="E37" s="102"/>
      <c r="F37" s="11">
        <f>F6+F7+F10+F13+F14+F15+F16+F17+F18+F19+F21+F22+F23+F29+F30+F31+F32+F33+F34+F35</f>
        <v>29507601</v>
      </c>
      <c r="G37" s="11">
        <f>G6+G7+G10+G13+G14+G15+G16+G17+G18+G19+G21+G22+G23+G29+G30+G31+G32+G33+G34+G35</f>
        <v>35336966</v>
      </c>
    </row>
    <row r="38" s="2" customFormat="1" ht="15.75"/>
    <row r="39" s="2" customFormat="1" ht="15.75"/>
    <row r="40" s="2" customFormat="1" ht="15.75"/>
    <row r="41" s="2" customFormat="1" ht="15.75"/>
    <row r="42" s="2" customFormat="1" ht="48" customHeight="1"/>
    <row r="43" spans="2:7" s="2" customFormat="1" ht="15.75">
      <c r="B43" s="103" t="s">
        <v>23</v>
      </c>
      <c r="C43" s="103"/>
      <c r="D43" s="103"/>
      <c r="E43" s="103"/>
      <c r="F43" s="11">
        <v>29507601</v>
      </c>
      <c r="G43" s="11">
        <v>35336966</v>
      </c>
    </row>
    <row r="44" spans="2:7" s="2" customFormat="1" ht="15.75">
      <c r="B44" s="103" t="s">
        <v>28</v>
      </c>
      <c r="C44" s="103"/>
      <c r="D44" s="103"/>
      <c r="E44" s="103"/>
      <c r="F44" s="11">
        <v>25633935</v>
      </c>
      <c r="G44" s="11">
        <v>28600428</v>
      </c>
    </row>
    <row r="45" spans="2:7" s="2" customFormat="1" ht="15.75">
      <c r="B45" s="97" t="s">
        <v>97</v>
      </c>
      <c r="C45" s="98"/>
      <c r="D45" s="98"/>
      <c r="E45" s="99"/>
      <c r="F45" s="11">
        <f>F43-F44</f>
        <v>3873666</v>
      </c>
      <c r="G45" s="11">
        <f>G43-G44</f>
        <v>6736538</v>
      </c>
    </row>
    <row r="46" spans="2:7" s="2" customFormat="1" ht="15.75">
      <c r="B46" s="97" t="s">
        <v>94</v>
      </c>
      <c r="C46" s="98"/>
      <c r="D46" s="98"/>
      <c r="E46" s="99"/>
      <c r="F46" s="11"/>
      <c r="G46" s="11"/>
    </row>
    <row r="47" spans="2:7" s="2" customFormat="1" ht="15.75">
      <c r="B47" s="97" t="s">
        <v>95</v>
      </c>
      <c r="C47" s="98"/>
      <c r="D47" s="98"/>
      <c r="E47" s="99"/>
      <c r="F47" s="11"/>
      <c r="G47" s="11"/>
    </row>
    <row r="48" spans="2:7" s="2" customFormat="1" ht="15.75">
      <c r="B48" s="97" t="s">
        <v>96</v>
      </c>
      <c r="C48" s="98"/>
      <c r="D48" s="98"/>
      <c r="E48" s="99"/>
      <c r="F48" s="11"/>
      <c r="G48" s="11"/>
    </row>
    <row r="52" spans="6:7" ht="15.75">
      <c r="F52" s="90" t="s">
        <v>16</v>
      </c>
      <c r="G52" s="90"/>
    </row>
  </sheetData>
  <sheetProtection/>
  <mergeCells count="36">
    <mergeCell ref="B48:E48"/>
    <mergeCell ref="A37:E37"/>
    <mergeCell ref="B43:E43"/>
    <mergeCell ref="B44:E44"/>
    <mergeCell ref="B45:E45"/>
    <mergeCell ref="B46:E46"/>
    <mergeCell ref="B47:E47"/>
    <mergeCell ref="B29:E29"/>
    <mergeCell ref="B30:E30"/>
    <mergeCell ref="B31:E31"/>
    <mergeCell ref="B32:E32"/>
    <mergeCell ref="B35:E35"/>
    <mergeCell ref="B36:E36"/>
    <mergeCell ref="B20:E20"/>
    <mergeCell ref="B21:E21"/>
    <mergeCell ref="B23:E23"/>
    <mergeCell ref="B24:E24"/>
    <mergeCell ref="B25:E25"/>
    <mergeCell ref="B26:E26"/>
    <mergeCell ref="B22:E22"/>
    <mergeCell ref="B12:E12"/>
    <mergeCell ref="B14:E14"/>
    <mergeCell ref="B15:E15"/>
    <mergeCell ref="B16:E16"/>
    <mergeCell ref="B17:E17"/>
    <mergeCell ref="B19:E19"/>
    <mergeCell ref="F52:G52"/>
    <mergeCell ref="B13:E13"/>
    <mergeCell ref="A2:H2"/>
    <mergeCell ref="B5:E5"/>
    <mergeCell ref="B6:E6"/>
    <mergeCell ref="B7:E7"/>
    <mergeCell ref="B10:E10"/>
    <mergeCell ref="B11:E11"/>
    <mergeCell ref="B8:E8"/>
    <mergeCell ref="B9:E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40"/>
  <sheetViews>
    <sheetView zoomScalePageLayoutView="0" workbookViewId="0" topLeftCell="A24">
      <selection activeCell="G13" sqref="G13"/>
    </sheetView>
  </sheetViews>
  <sheetFormatPr defaultColWidth="9.140625" defaultRowHeight="12.75"/>
  <cols>
    <col min="1" max="1" width="5.00390625" style="1" customWidth="1"/>
    <col min="2" max="4" width="9.140625" style="1" customWidth="1"/>
    <col min="5" max="5" width="13.7109375" style="1" customWidth="1"/>
    <col min="6" max="6" width="16.8515625" style="1" customWidth="1"/>
    <col min="7" max="7" width="16.00390625" style="1" customWidth="1"/>
    <col min="8" max="16384" width="9.140625" style="1" customWidth="1"/>
  </cols>
  <sheetData>
    <row r="1" ht="88.5" customHeight="1"/>
    <row r="2" spans="1:8" ht="38.25" customHeight="1">
      <c r="A2" s="78" t="s">
        <v>118</v>
      </c>
      <c r="B2" s="95"/>
      <c r="C2" s="95"/>
      <c r="D2" s="95"/>
      <c r="E2" s="95"/>
      <c r="F2" s="95"/>
      <c r="G2" s="95"/>
      <c r="H2" s="95"/>
    </row>
    <row r="3" spans="1:8" ht="29.25" customHeight="1">
      <c r="A3" s="9"/>
      <c r="B3" s="9"/>
      <c r="C3" s="9"/>
      <c r="D3" s="9"/>
      <c r="E3" s="9"/>
      <c r="F3" s="9">
        <v>2021</v>
      </c>
      <c r="G3" s="9">
        <v>2022</v>
      </c>
      <c r="H3" s="9"/>
    </row>
    <row r="4" spans="1:7" ht="13.5" customHeight="1">
      <c r="A4" s="5"/>
      <c r="B4" s="104"/>
      <c r="C4" s="105"/>
      <c r="D4" s="105"/>
      <c r="E4" s="106"/>
      <c r="F4" s="27"/>
      <c r="G4" s="27"/>
    </row>
    <row r="5" spans="1:7" s="2" customFormat="1" ht="15.75">
      <c r="A5" s="4" t="s">
        <v>24</v>
      </c>
      <c r="B5" s="96" t="s">
        <v>101</v>
      </c>
      <c r="C5" s="96"/>
      <c r="D5" s="96"/>
      <c r="E5" s="96"/>
      <c r="F5" s="26"/>
      <c r="G5" s="26"/>
    </row>
    <row r="6" spans="1:7" s="2" customFormat="1" ht="15.75">
      <c r="A6" s="4"/>
      <c r="B6" s="75"/>
      <c r="C6" s="76"/>
      <c r="D6" s="76"/>
      <c r="E6" s="77"/>
      <c r="F6" s="38"/>
      <c r="G6" s="38"/>
    </row>
    <row r="7" spans="1:7" s="2" customFormat="1" ht="15.75" hidden="1">
      <c r="A7" s="4"/>
      <c r="B7" s="107"/>
      <c r="C7" s="108"/>
      <c r="D7" s="108"/>
      <c r="E7" s="109"/>
      <c r="F7" s="38"/>
      <c r="G7" s="38"/>
    </row>
    <row r="8" spans="1:7" s="2" customFormat="1" ht="15.75">
      <c r="A8" s="10"/>
      <c r="B8" s="75" t="s">
        <v>108</v>
      </c>
      <c r="C8" s="76"/>
      <c r="D8" s="76"/>
      <c r="E8" s="77"/>
      <c r="F8" s="13">
        <v>4899163</v>
      </c>
      <c r="G8" s="13">
        <v>4899163</v>
      </c>
    </row>
    <row r="9" spans="1:9" s="2" customFormat="1" ht="15.75">
      <c r="A9" s="10"/>
      <c r="B9" s="75" t="s">
        <v>109</v>
      </c>
      <c r="C9" s="76"/>
      <c r="D9" s="76"/>
      <c r="E9" s="77"/>
      <c r="F9" s="13">
        <v>14980713</v>
      </c>
      <c r="G9" s="13">
        <v>20201754</v>
      </c>
      <c r="I9" s="33"/>
    </row>
    <row r="10" spans="1:9" s="2" customFormat="1" ht="15" customHeight="1">
      <c r="A10" s="10"/>
      <c r="B10" s="75" t="s">
        <v>103</v>
      </c>
      <c r="C10" s="76"/>
      <c r="D10" s="76"/>
      <c r="E10" s="77"/>
      <c r="F10" s="13">
        <v>10220540</v>
      </c>
      <c r="G10" s="13">
        <v>12964998</v>
      </c>
      <c r="I10" s="48"/>
    </row>
    <row r="11" spans="1:9" s="2" customFormat="1" ht="15.75" hidden="1">
      <c r="A11" s="10"/>
      <c r="B11" s="97"/>
      <c r="C11" s="98"/>
      <c r="D11" s="98"/>
      <c r="E11" s="99"/>
      <c r="F11" s="13"/>
      <c r="G11" s="13"/>
      <c r="I11" s="48"/>
    </row>
    <row r="12" spans="1:9" s="2" customFormat="1" ht="15.75">
      <c r="A12" s="10"/>
      <c r="B12" s="35"/>
      <c r="C12" s="36"/>
      <c r="D12" s="36"/>
      <c r="E12" s="37"/>
      <c r="F12" s="13"/>
      <c r="G12" s="13"/>
      <c r="I12" s="48"/>
    </row>
    <row r="13" spans="1:9" s="2" customFormat="1" ht="15.75">
      <c r="A13" s="10"/>
      <c r="B13" s="97" t="s">
        <v>102</v>
      </c>
      <c r="C13" s="98"/>
      <c r="D13" s="98"/>
      <c r="E13" s="99"/>
      <c r="F13" s="11">
        <f>F8+F9+F10</f>
        <v>30100416</v>
      </c>
      <c r="G13" s="11">
        <f>G8+G9+G10</f>
        <v>38065915</v>
      </c>
      <c r="I13" s="48"/>
    </row>
    <row r="14" spans="1:9" s="2" customFormat="1" ht="15.75">
      <c r="A14" s="10"/>
      <c r="B14" s="75"/>
      <c r="C14" s="76"/>
      <c r="D14" s="76"/>
      <c r="E14" s="77"/>
      <c r="F14" s="13"/>
      <c r="G14" s="13"/>
      <c r="I14" s="48"/>
    </row>
    <row r="15" s="2" customFormat="1" ht="15.75">
      <c r="B15" s="32"/>
    </row>
    <row r="16" s="2" customFormat="1" ht="15.75">
      <c r="B16" s="48"/>
    </row>
    <row r="17" s="2" customFormat="1" ht="15.75">
      <c r="B17" s="48"/>
    </row>
    <row r="18" s="2" customFormat="1" ht="15.75">
      <c r="B18" s="48"/>
    </row>
    <row r="19" s="2" customFormat="1" ht="15.75">
      <c r="B19" s="48"/>
    </row>
    <row r="20" s="2" customFormat="1" ht="15.75">
      <c r="B20" s="48"/>
    </row>
    <row r="21" s="2" customFormat="1" ht="15.75">
      <c r="B21" s="48"/>
    </row>
    <row r="22" s="2" customFormat="1" ht="15.75">
      <c r="B22" s="32"/>
    </row>
    <row r="23" s="2" customFormat="1" ht="15.75" customHeight="1" hidden="1">
      <c r="B23" s="55">
        <v>376445</v>
      </c>
    </row>
    <row r="24" s="2" customFormat="1" ht="44.25" customHeight="1"/>
    <row r="25" s="2" customFormat="1" ht="1.5" customHeight="1"/>
    <row r="26" s="2" customFormat="1" ht="15.75" hidden="1"/>
    <row r="27" s="2" customFormat="1" ht="15.75" hidden="1"/>
    <row r="28" s="2" customFormat="1" ht="15.75"/>
    <row r="29" s="2" customFormat="1" ht="15.75"/>
    <row r="30" spans="4:6" s="2" customFormat="1" ht="33" customHeight="1">
      <c r="D30" s="111" t="s">
        <v>25</v>
      </c>
      <c r="E30" s="111"/>
      <c r="F30" s="111"/>
    </row>
    <row r="31" spans="4:7" s="2" customFormat="1" ht="30.75" customHeight="1">
      <c r="D31" s="29"/>
      <c r="E31" s="29"/>
      <c r="F31" s="30"/>
      <c r="G31" s="31"/>
    </row>
    <row r="32" spans="2:7" s="2" customFormat="1" ht="15.75">
      <c r="B32" s="112" t="s">
        <v>26</v>
      </c>
      <c r="C32" s="112"/>
      <c r="D32" s="112"/>
      <c r="E32" s="112"/>
      <c r="F32" s="13">
        <v>17875670</v>
      </c>
      <c r="G32" s="13">
        <v>19529289</v>
      </c>
    </row>
    <row r="33" spans="2:7" s="2" customFormat="1" ht="15.75">
      <c r="B33" s="75" t="s">
        <v>27</v>
      </c>
      <c r="C33" s="76"/>
      <c r="D33" s="76"/>
      <c r="E33" s="77"/>
      <c r="F33" s="13">
        <v>4504601</v>
      </c>
      <c r="G33" s="13">
        <v>5090713</v>
      </c>
    </row>
    <row r="34" spans="2:5" s="2" customFormat="1" ht="15.75">
      <c r="B34" s="75"/>
      <c r="C34" s="76"/>
      <c r="D34" s="76"/>
      <c r="E34" s="77"/>
    </row>
    <row r="35" spans="2:7" s="2" customFormat="1" ht="15.75">
      <c r="B35" s="110"/>
      <c r="C35" s="110"/>
      <c r="D35" s="110"/>
      <c r="E35" s="110"/>
      <c r="F35" s="33"/>
      <c r="G35" s="33"/>
    </row>
    <row r="36" s="2" customFormat="1" ht="15.75"/>
    <row r="37" spans="2:7" s="2" customFormat="1" ht="15.75">
      <c r="B37" s="81" t="s">
        <v>25</v>
      </c>
      <c r="C37" s="82"/>
      <c r="D37" s="82"/>
      <c r="E37" s="83"/>
      <c r="F37" s="11">
        <f>F32+F33</f>
        <v>22380271</v>
      </c>
      <c r="G37" s="11">
        <f>G32+G33</f>
        <v>24620002</v>
      </c>
    </row>
    <row r="40" spans="6:7" ht="15.75">
      <c r="F40" s="90" t="s">
        <v>16</v>
      </c>
      <c r="G40" s="90"/>
    </row>
  </sheetData>
  <sheetProtection/>
  <mergeCells count="18">
    <mergeCell ref="B9:E9"/>
    <mergeCell ref="B35:E35"/>
    <mergeCell ref="B37:E37"/>
    <mergeCell ref="F40:G40"/>
    <mergeCell ref="D30:F30"/>
    <mergeCell ref="B32:E32"/>
    <mergeCell ref="B33:E33"/>
    <mergeCell ref="B34:E34"/>
    <mergeCell ref="B4:E4"/>
    <mergeCell ref="B10:E10"/>
    <mergeCell ref="B11:E11"/>
    <mergeCell ref="B13:E13"/>
    <mergeCell ref="B14:E14"/>
    <mergeCell ref="A2:H2"/>
    <mergeCell ref="B5:E5"/>
    <mergeCell ref="B6:E6"/>
    <mergeCell ref="B7:E7"/>
    <mergeCell ref="B8:E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2"/>
  <sheetViews>
    <sheetView zoomScalePageLayoutView="0" workbookViewId="0" topLeftCell="A1">
      <selection activeCell="Q28" sqref="Q28"/>
    </sheetView>
  </sheetViews>
  <sheetFormatPr defaultColWidth="9.140625" defaultRowHeight="12.75"/>
  <cols>
    <col min="1" max="1" width="3.7109375" style="1" customWidth="1"/>
    <col min="2" max="4" width="9.140625" style="1" customWidth="1"/>
    <col min="5" max="5" width="17.140625" style="1" customWidth="1"/>
    <col min="6" max="6" width="16.8515625" style="1" customWidth="1"/>
    <col min="7" max="7" width="19.7109375" style="1" customWidth="1"/>
    <col min="8" max="8" width="13.8515625" style="1" customWidth="1"/>
    <col min="9" max="16384" width="9.140625" style="1" customWidth="1"/>
  </cols>
  <sheetData>
    <row r="1" spans="3:7" ht="12.75">
      <c r="C1" s="78" t="s">
        <v>119</v>
      </c>
      <c r="D1" s="78"/>
      <c r="E1" s="78"/>
      <c r="F1" s="78"/>
      <c r="G1" s="78"/>
    </row>
    <row r="2" spans="2:8" ht="38.25" customHeight="1">
      <c r="B2" s="16"/>
      <c r="C2" s="78"/>
      <c r="D2" s="78"/>
      <c r="E2" s="78"/>
      <c r="F2" s="78"/>
      <c r="G2" s="78"/>
      <c r="H2" s="16"/>
    </row>
    <row r="3" spans="1:8" ht="45" customHeight="1">
      <c r="A3" s="9"/>
      <c r="B3" s="79" t="s">
        <v>18</v>
      </c>
      <c r="C3" s="79"/>
      <c r="D3" s="79"/>
      <c r="E3" s="79"/>
      <c r="F3" s="79"/>
      <c r="G3" s="79"/>
      <c r="H3" s="79"/>
    </row>
    <row r="4" spans="1:7" ht="31.5" customHeight="1">
      <c r="A4" s="5"/>
      <c r="B4" s="80"/>
      <c r="C4" s="80"/>
      <c r="D4" s="80"/>
      <c r="E4" s="80"/>
      <c r="F4" s="80"/>
      <c r="G4" s="80"/>
    </row>
    <row r="5" spans="1:8" ht="15.75">
      <c r="A5" s="4" t="s">
        <v>10</v>
      </c>
      <c r="B5" s="81"/>
      <c r="C5" s="82"/>
      <c r="D5" s="82"/>
      <c r="E5" s="83"/>
      <c r="F5" s="8" t="s">
        <v>30</v>
      </c>
      <c r="G5" s="8" t="s">
        <v>31</v>
      </c>
      <c r="H5" s="28" t="s">
        <v>40</v>
      </c>
    </row>
    <row r="6" spans="1:8" s="2" customFormat="1" ht="15.75">
      <c r="A6" s="10">
        <v>1</v>
      </c>
      <c r="B6" s="75" t="s">
        <v>32</v>
      </c>
      <c r="C6" s="76"/>
      <c r="D6" s="76"/>
      <c r="E6" s="77"/>
      <c r="F6" s="13">
        <v>10825704</v>
      </c>
      <c r="G6" s="13">
        <v>10996819</v>
      </c>
      <c r="H6" s="39">
        <f>G6/F6*100</f>
        <v>101.58063623391145</v>
      </c>
    </row>
    <row r="7" spans="1:8" s="2" customFormat="1" ht="15.75">
      <c r="A7" s="10">
        <v>2</v>
      </c>
      <c r="B7" s="75" t="s">
        <v>59</v>
      </c>
      <c r="C7" s="76"/>
      <c r="D7" s="76"/>
      <c r="E7" s="77"/>
      <c r="F7" s="13">
        <v>798045</v>
      </c>
      <c r="G7" s="13">
        <v>899335</v>
      </c>
      <c r="H7" s="39">
        <f aca="true" t="shared" si="0" ref="H7:H20">G7/F7*100</f>
        <v>112.69226672681366</v>
      </c>
    </row>
    <row r="8" spans="1:8" s="2" customFormat="1" ht="15.75">
      <c r="A8" s="10">
        <v>3</v>
      </c>
      <c r="B8" s="75" t="s">
        <v>33</v>
      </c>
      <c r="C8" s="76"/>
      <c r="D8" s="76"/>
      <c r="E8" s="77"/>
      <c r="F8" s="13">
        <v>443349</v>
      </c>
      <c r="G8" s="13">
        <v>382862</v>
      </c>
      <c r="H8" s="39">
        <f t="shared" si="0"/>
        <v>86.35679791766758</v>
      </c>
    </row>
    <row r="9" spans="1:8" s="2" customFormat="1" ht="15.75">
      <c r="A9" s="10">
        <v>4</v>
      </c>
      <c r="B9" s="75" t="s">
        <v>37</v>
      </c>
      <c r="C9" s="76"/>
      <c r="D9" s="76"/>
      <c r="E9" s="77"/>
      <c r="F9" s="13">
        <v>530587</v>
      </c>
      <c r="G9" s="13">
        <v>597653</v>
      </c>
      <c r="H9" s="39">
        <f t="shared" si="0"/>
        <v>112.63996290900455</v>
      </c>
    </row>
    <row r="10" spans="1:8" s="2" customFormat="1" ht="15.75">
      <c r="A10" s="10">
        <v>5</v>
      </c>
      <c r="B10" s="75" t="s">
        <v>34</v>
      </c>
      <c r="C10" s="76"/>
      <c r="D10" s="76"/>
      <c r="E10" s="77"/>
      <c r="F10" s="13">
        <v>882393</v>
      </c>
      <c r="G10" s="13">
        <v>571351</v>
      </c>
      <c r="H10" s="39">
        <f t="shared" si="0"/>
        <v>64.75017367544847</v>
      </c>
    </row>
    <row r="11" spans="1:8" s="2" customFormat="1" ht="15.75">
      <c r="A11" s="10">
        <v>6</v>
      </c>
      <c r="B11" s="75" t="s">
        <v>36</v>
      </c>
      <c r="C11" s="76"/>
      <c r="D11" s="76"/>
      <c r="E11" s="77"/>
      <c r="F11" s="13">
        <v>398563</v>
      </c>
      <c r="G11" s="13">
        <v>347857</v>
      </c>
      <c r="H11" s="39">
        <f t="shared" si="0"/>
        <v>87.27779548026284</v>
      </c>
    </row>
    <row r="12" spans="1:8" s="2" customFormat="1" ht="15.75">
      <c r="A12" s="10">
        <v>7</v>
      </c>
      <c r="B12" s="75" t="s">
        <v>35</v>
      </c>
      <c r="C12" s="76"/>
      <c r="D12" s="76"/>
      <c r="E12" s="77"/>
      <c r="F12" s="13">
        <v>701669</v>
      </c>
      <c r="G12" s="13">
        <v>754593</v>
      </c>
      <c r="H12" s="39">
        <f t="shared" si="0"/>
        <v>107.5425877443638</v>
      </c>
    </row>
    <row r="13" spans="1:8" s="2" customFormat="1" ht="15.75">
      <c r="A13" s="10">
        <v>8</v>
      </c>
      <c r="B13" s="75" t="s">
        <v>38</v>
      </c>
      <c r="C13" s="76"/>
      <c r="D13" s="76"/>
      <c r="E13" s="77"/>
      <c r="F13" s="13">
        <v>774109</v>
      </c>
      <c r="G13" s="13">
        <v>738898</v>
      </c>
      <c r="H13" s="39">
        <f t="shared" si="0"/>
        <v>95.45141575669577</v>
      </c>
    </row>
    <row r="14" spans="1:8" s="2" customFormat="1" ht="15.75">
      <c r="A14" s="10">
        <v>9</v>
      </c>
      <c r="B14" s="75" t="s">
        <v>39</v>
      </c>
      <c r="C14" s="76"/>
      <c r="D14" s="76"/>
      <c r="E14" s="77"/>
      <c r="F14" s="13">
        <v>913209</v>
      </c>
      <c r="G14" s="13">
        <v>908305</v>
      </c>
      <c r="H14" s="39">
        <f t="shared" si="0"/>
        <v>99.46299258986716</v>
      </c>
    </row>
    <row r="15" spans="1:8" s="2" customFormat="1" ht="15.75">
      <c r="A15" s="10">
        <v>10</v>
      </c>
      <c r="B15" s="75" t="s">
        <v>62</v>
      </c>
      <c r="C15" s="76"/>
      <c r="D15" s="76"/>
      <c r="E15" s="77"/>
      <c r="F15" s="13">
        <v>481422</v>
      </c>
      <c r="G15" s="13">
        <v>549421</v>
      </c>
      <c r="H15" s="39">
        <f t="shared" si="0"/>
        <v>114.12461416387285</v>
      </c>
    </row>
    <row r="16" spans="1:8" s="2" customFormat="1" ht="15.75">
      <c r="A16" s="10">
        <v>11</v>
      </c>
      <c r="B16" s="75" t="s">
        <v>98</v>
      </c>
      <c r="C16" s="76"/>
      <c r="D16" s="76"/>
      <c r="E16" s="77"/>
      <c r="F16" s="13">
        <v>39652</v>
      </c>
      <c r="G16" s="13">
        <v>52897</v>
      </c>
      <c r="H16" s="39">
        <f t="shared" si="0"/>
        <v>133.4031070311712</v>
      </c>
    </row>
    <row r="17" spans="1:8" s="2" customFormat="1" ht="15.75">
      <c r="A17" s="10">
        <v>12</v>
      </c>
      <c r="B17" s="75" t="s">
        <v>111</v>
      </c>
      <c r="C17" s="76"/>
      <c r="D17" s="76"/>
      <c r="E17" s="77"/>
      <c r="F17" s="13">
        <v>422494</v>
      </c>
      <c r="G17" s="13">
        <v>428627</v>
      </c>
      <c r="H17" s="39">
        <f t="shared" si="0"/>
        <v>101.45161824783311</v>
      </c>
    </row>
    <row r="18" spans="1:8" s="2" customFormat="1" ht="15.75">
      <c r="A18" s="10">
        <v>13</v>
      </c>
      <c r="B18" s="75" t="s">
        <v>112</v>
      </c>
      <c r="C18" s="76"/>
      <c r="D18" s="76"/>
      <c r="E18" s="77"/>
      <c r="F18" s="13">
        <v>0</v>
      </c>
      <c r="G18" s="13">
        <v>7444</v>
      </c>
      <c r="H18" s="39"/>
    </row>
    <row r="19" spans="1:8" s="2" customFormat="1" ht="18" customHeight="1">
      <c r="A19" s="10">
        <v>14</v>
      </c>
      <c r="B19" s="75" t="s">
        <v>104</v>
      </c>
      <c r="C19" s="76"/>
      <c r="D19" s="76"/>
      <c r="E19" s="77"/>
      <c r="F19" s="13">
        <v>8572303</v>
      </c>
      <c r="G19" s="13">
        <v>10006138</v>
      </c>
      <c r="H19" s="39">
        <f t="shared" si="0"/>
        <v>116.72636863162676</v>
      </c>
    </row>
    <row r="20" spans="1:8" s="2" customFormat="1" ht="42" customHeight="1">
      <c r="A20" s="17"/>
      <c r="B20" s="103" t="s">
        <v>51</v>
      </c>
      <c r="C20" s="103"/>
      <c r="D20" s="103"/>
      <c r="E20" s="103"/>
      <c r="F20" s="11">
        <f>F6+F7+F8+F9+F10+F11+F12+F13+F14+F15+F16+F17+F18+F19</f>
        <v>25783499</v>
      </c>
      <c r="G20" s="11">
        <f>G6+G7+G8+G9+G10+G11+G12+G13+G14+G15+G16+G17+G18+G19</f>
        <v>27242200</v>
      </c>
      <c r="H20" s="39">
        <f t="shared" si="0"/>
        <v>105.65749823171788</v>
      </c>
    </row>
    <row r="21" spans="1:7" ht="2.25" customHeight="1">
      <c r="A21" s="56"/>
      <c r="B21" s="58"/>
      <c r="C21" s="58"/>
      <c r="D21" s="58"/>
      <c r="E21" s="59"/>
      <c r="F21" s="49"/>
      <c r="G21" s="49"/>
    </row>
    <row r="22" spans="1:7" ht="15.75" customHeight="1" hidden="1">
      <c r="A22" s="66"/>
      <c r="B22" s="62"/>
      <c r="C22" s="62"/>
      <c r="D22" s="62"/>
      <c r="E22" s="63"/>
      <c r="F22" s="64"/>
      <c r="G22" s="64"/>
    </row>
    <row r="23" spans="1:7" ht="15.75" customHeight="1" hidden="1">
      <c r="A23" s="50"/>
      <c r="B23" s="51"/>
      <c r="C23" s="51"/>
      <c r="D23" s="51"/>
      <c r="E23" s="52"/>
      <c r="F23" s="15"/>
      <c r="G23" s="15"/>
    </row>
    <row r="24" spans="1:7" ht="18.75" customHeight="1" hidden="1">
      <c r="A24" s="50"/>
      <c r="B24" s="51"/>
      <c r="C24" s="51"/>
      <c r="D24" s="51"/>
      <c r="E24" s="52"/>
      <c r="F24" s="15"/>
      <c r="G24" s="15"/>
    </row>
    <row r="25" spans="1:7" ht="18.75" customHeight="1" hidden="1">
      <c r="A25" s="50"/>
      <c r="B25" s="51"/>
      <c r="C25" s="51"/>
      <c r="D25" s="51"/>
      <c r="E25" s="52"/>
      <c r="F25" s="15"/>
      <c r="G25" s="15"/>
    </row>
    <row r="26" spans="1:7" ht="56.25" customHeight="1" hidden="1">
      <c r="A26" s="65"/>
      <c r="B26" s="60"/>
      <c r="C26" s="60"/>
      <c r="D26" s="60"/>
      <c r="E26" s="61"/>
      <c r="F26" s="11"/>
      <c r="G26" s="11"/>
    </row>
    <row r="27" spans="1:5" ht="15.75">
      <c r="A27" s="57"/>
      <c r="B27" s="58"/>
      <c r="C27" s="58"/>
      <c r="D27" s="59"/>
      <c r="E27" s="59"/>
    </row>
    <row r="28" spans="2:3" ht="12.75">
      <c r="B28" s="57"/>
      <c r="C28" s="57"/>
    </row>
    <row r="34" spans="6:7" ht="15.75">
      <c r="F34" s="90" t="s">
        <v>16</v>
      </c>
      <c r="G34" s="90"/>
    </row>
    <row r="45" spans="6:11" ht="18">
      <c r="F45" s="16"/>
      <c r="G45" s="16"/>
      <c r="H45" s="16"/>
      <c r="I45" s="16"/>
      <c r="J45" s="16"/>
      <c r="K45" s="16"/>
    </row>
    <row r="46" spans="4:11" ht="128.25" customHeight="1">
      <c r="D46" s="21"/>
      <c r="E46" s="16"/>
      <c r="F46" s="9"/>
      <c r="G46" s="9"/>
      <c r="H46" s="9"/>
      <c r="I46" s="9"/>
      <c r="J46" s="9"/>
      <c r="K46" s="9"/>
    </row>
    <row r="47" spans="4:10" ht="15.75">
      <c r="D47" s="9"/>
      <c r="E47" s="9"/>
      <c r="F47" s="6"/>
      <c r="G47" s="6"/>
      <c r="H47" s="6"/>
      <c r="I47" s="7"/>
      <c r="J47" s="7"/>
    </row>
    <row r="48" spans="4:10" ht="15.75">
      <c r="D48" s="5"/>
      <c r="E48" s="12"/>
      <c r="F48" s="17"/>
      <c r="G48" s="17"/>
      <c r="H48" s="17"/>
      <c r="I48" s="8"/>
      <c r="J48" s="8"/>
    </row>
    <row r="49" spans="4:11" ht="15.75">
      <c r="D49" s="4"/>
      <c r="E49" s="17"/>
      <c r="F49" s="3"/>
      <c r="G49" s="3"/>
      <c r="H49" s="3"/>
      <c r="I49" s="13"/>
      <c r="J49" s="13"/>
      <c r="K49" s="2"/>
    </row>
    <row r="50" spans="4:11" ht="15.75">
      <c r="D50" s="10"/>
      <c r="E50" s="3"/>
      <c r="F50" s="3"/>
      <c r="G50" s="3"/>
      <c r="H50" s="3"/>
      <c r="I50" s="13"/>
      <c r="J50" s="13"/>
      <c r="K50" s="2"/>
    </row>
    <row r="51" spans="4:11" ht="15.75">
      <c r="D51" s="10"/>
      <c r="E51" s="3"/>
      <c r="F51" s="3"/>
      <c r="G51" s="3"/>
      <c r="H51" s="3"/>
      <c r="I51" s="13"/>
      <c r="J51" s="13"/>
      <c r="K51" s="2"/>
    </row>
    <row r="52" spans="4:11" ht="15.75">
      <c r="D52" s="10"/>
      <c r="E52" s="3"/>
      <c r="F52" s="3"/>
      <c r="G52" s="3"/>
      <c r="H52" s="3"/>
      <c r="I52" s="13"/>
      <c r="J52" s="13"/>
      <c r="K52" s="2"/>
    </row>
    <row r="53" spans="4:11" ht="15.75">
      <c r="D53" s="10"/>
      <c r="E53" s="3"/>
      <c r="F53" s="3"/>
      <c r="G53" s="3"/>
      <c r="H53" s="3"/>
      <c r="I53" s="13"/>
      <c r="J53" s="13"/>
      <c r="K53" s="2"/>
    </row>
    <row r="54" spans="4:11" ht="15.75">
      <c r="D54" s="10"/>
      <c r="E54" s="3"/>
      <c r="F54" s="3"/>
      <c r="G54" s="3"/>
      <c r="H54" s="3"/>
      <c r="I54" s="13"/>
      <c r="J54" s="13"/>
      <c r="K54" s="2"/>
    </row>
    <row r="55" spans="4:11" ht="15.75">
      <c r="D55" s="10"/>
      <c r="E55" s="3"/>
      <c r="F55" s="3"/>
      <c r="G55" s="3"/>
      <c r="H55" s="3"/>
      <c r="I55" s="13"/>
      <c r="J55" s="13"/>
      <c r="K55" s="2"/>
    </row>
    <row r="56" spans="4:11" ht="15.75">
      <c r="D56" s="10"/>
      <c r="E56" s="3"/>
      <c r="F56" s="3"/>
      <c r="G56" s="3"/>
      <c r="H56" s="3"/>
      <c r="I56" s="13"/>
      <c r="J56" s="13"/>
      <c r="K56" s="2"/>
    </row>
    <row r="57" spans="4:11" ht="15.75">
      <c r="D57" s="10"/>
      <c r="E57" s="3"/>
      <c r="F57" s="3"/>
      <c r="G57" s="3"/>
      <c r="H57" s="3"/>
      <c r="I57" s="13"/>
      <c r="J57" s="13"/>
      <c r="K57" s="2"/>
    </row>
    <row r="58" spans="4:11" ht="15.75">
      <c r="D58" s="10"/>
      <c r="E58" s="3"/>
      <c r="F58" s="3"/>
      <c r="G58" s="3"/>
      <c r="H58" s="3"/>
      <c r="I58" s="13"/>
      <c r="J58" s="13"/>
      <c r="K58" s="2"/>
    </row>
    <row r="59" spans="4:11" ht="15.75">
      <c r="D59" s="10"/>
      <c r="E59" s="3"/>
      <c r="F59" s="19"/>
      <c r="G59" s="19"/>
      <c r="H59" s="20"/>
      <c r="I59" s="11"/>
      <c r="J59" s="11"/>
      <c r="K59" s="2"/>
    </row>
    <row r="60" spans="4:10" ht="15.75">
      <c r="D60" s="53"/>
      <c r="E60" s="19"/>
      <c r="F60" s="18"/>
      <c r="G60" s="18"/>
      <c r="H60" s="18"/>
      <c r="I60" s="15"/>
      <c r="J60" s="15"/>
    </row>
    <row r="61" spans="4:10" ht="15.75">
      <c r="D61" s="18"/>
      <c r="E61" s="18"/>
      <c r="F61" s="18"/>
      <c r="G61" s="18"/>
      <c r="H61" s="18"/>
      <c r="I61" s="15"/>
      <c r="J61" s="15"/>
    </row>
    <row r="62" spans="4:10" ht="15.75">
      <c r="D62" s="18"/>
      <c r="E62" s="18"/>
      <c r="F62" s="18"/>
      <c r="G62" s="18"/>
      <c r="H62" s="18"/>
      <c r="I62" s="15"/>
      <c r="J62" s="15"/>
    </row>
    <row r="63" spans="4:10" ht="15.75">
      <c r="D63" s="18"/>
      <c r="E63" s="18"/>
      <c r="F63" s="18"/>
      <c r="G63" s="18"/>
      <c r="H63" s="18"/>
      <c r="I63" s="15"/>
      <c r="J63" s="15"/>
    </row>
    <row r="64" spans="4:10" ht="15.75">
      <c r="D64" s="18"/>
      <c r="E64" s="18"/>
      <c r="F64" s="19"/>
      <c r="G64" s="19"/>
      <c r="H64" s="20"/>
      <c r="I64" s="11"/>
      <c r="J64" s="11"/>
    </row>
    <row r="65" spans="4:5" ht="15.75">
      <c r="D65" s="53"/>
      <c r="E65" s="19"/>
    </row>
    <row r="72" spans="9:10" ht="15.75">
      <c r="I72" s="90" t="s">
        <v>16</v>
      </c>
      <c r="J72" s="90"/>
    </row>
  </sheetData>
  <sheetProtection/>
  <mergeCells count="21">
    <mergeCell ref="B14:E14"/>
    <mergeCell ref="B19:E19"/>
    <mergeCell ref="B20:E20"/>
    <mergeCell ref="F34:G34"/>
    <mergeCell ref="I72:J72"/>
    <mergeCell ref="B15:E15"/>
    <mergeCell ref="B16:E16"/>
    <mergeCell ref="B17:E17"/>
    <mergeCell ref="B18:E18"/>
    <mergeCell ref="B8:E8"/>
    <mergeCell ref="B9:E9"/>
    <mergeCell ref="B10:E10"/>
    <mergeCell ref="B11:E11"/>
    <mergeCell ref="B12:E12"/>
    <mergeCell ref="B13:E13"/>
    <mergeCell ref="C1:G2"/>
    <mergeCell ref="B3:H3"/>
    <mergeCell ref="B4:G4"/>
    <mergeCell ref="B5:E5"/>
    <mergeCell ref="B6:E6"/>
    <mergeCell ref="B7:E7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selection activeCell="G3" sqref="G3"/>
    </sheetView>
  </sheetViews>
  <sheetFormatPr defaultColWidth="9.140625" defaultRowHeight="12.75"/>
  <cols>
    <col min="1" max="1" width="2.7109375" style="1" customWidth="1"/>
    <col min="2" max="2" width="32.7109375" style="1" customWidth="1"/>
    <col min="3" max="3" width="12.7109375" style="1" customWidth="1"/>
    <col min="4" max="4" width="11.57421875" style="1" customWidth="1"/>
    <col min="5" max="5" width="10.00390625" style="1" customWidth="1"/>
    <col min="6" max="6" width="11.00390625" style="1" customWidth="1"/>
    <col min="7" max="7" width="10.140625" style="1" customWidth="1"/>
    <col min="8" max="8" width="8.28125" style="1" customWidth="1"/>
    <col min="9" max="9" width="9.421875" style="1" customWidth="1"/>
    <col min="10" max="10" width="11.421875" style="1" customWidth="1"/>
    <col min="11" max="11" width="11.140625" style="1" customWidth="1"/>
    <col min="12" max="16384" width="9.140625" style="1" customWidth="1"/>
  </cols>
  <sheetData>
    <row r="1" spans="1:11" ht="38.25" customHeight="1">
      <c r="A1" s="113" t="s">
        <v>123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ht="20.25" customHeight="1">
      <c r="A2" s="25"/>
      <c r="B2" s="25" t="s">
        <v>41</v>
      </c>
      <c r="C2" s="17" t="s">
        <v>42</v>
      </c>
      <c r="D2" s="17" t="s">
        <v>43</v>
      </c>
      <c r="E2" s="24" t="s">
        <v>56</v>
      </c>
      <c r="F2" s="17" t="s">
        <v>44</v>
      </c>
      <c r="G2" s="17" t="s">
        <v>45</v>
      </c>
      <c r="H2" s="17" t="s">
        <v>47</v>
      </c>
      <c r="I2" s="17" t="s">
        <v>57</v>
      </c>
      <c r="J2" s="17" t="s">
        <v>60</v>
      </c>
      <c r="K2" s="24" t="s">
        <v>46</v>
      </c>
    </row>
    <row r="3" spans="1:11" ht="15" customHeight="1">
      <c r="A3" s="25"/>
      <c r="B3" s="25" t="s">
        <v>48</v>
      </c>
      <c r="C3" s="28">
        <f>D3+E3+F3+G3+H3+I3+J3+K3</f>
        <v>40</v>
      </c>
      <c r="D3" s="28">
        <v>14</v>
      </c>
      <c r="E3" s="28">
        <v>1</v>
      </c>
      <c r="F3" s="28">
        <v>12</v>
      </c>
      <c r="G3" s="28">
        <v>2</v>
      </c>
      <c r="H3" s="28">
        <v>0</v>
      </c>
      <c r="I3" s="28">
        <v>2</v>
      </c>
      <c r="J3" s="28">
        <v>3</v>
      </c>
      <c r="K3" s="28">
        <v>6</v>
      </c>
    </row>
    <row r="4" spans="1:11" ht="15" customHeight="1">
      <c r="A4" s="25"/>
      <c r="B4" s="25" t="s">
        <v>91</v>
      </c>
      <c r="C4" s="74">
        <f>D4+E4+F4+G4+H4+I4+J4</f>
        <v>26521300</v>
      </c>
      <c r="D4" s="41">
        <v>14133412</v>
      </c>
      <c r="E4" s="41">
        <v>419525</v>
      </c>
      <c r="F4" s="41">
        <v>7870779</v>
      </c>
      <c r="G4" s="41">
        <v>2046691</v>
      </c>
      <c r="H4" s="41">
        <v>108731</v>
      </c>
      <c r="I4" s="41">
        <v>559220</v>
      </c>
      <c r="J4" s="41">
        <v>1382942</v>
      </c>
      <c r="K4" s="41"/>
    </row>
    <row r="5" spans="1:11" ht="1.5" customHeight="1">
      <c r="A5" s="25"/>
      <c r="B5" s="25"/>
      <c r="C5" s="28"/>
      <c r="D5" s="41"/>
      <c r="E5" s="41"/>
      <c r="F5" s="41"/>
      <c r="G5" s="41"/>
      <c r="H5" s="41"/>
      <c r="I5" s="41"/>
      <c r="J5" s="41"/>
      <c r="K5" s="41"/>
    </row>
    <row r="6" spans="1:11" ht="15.75" customHeight="1">
      <c r="A6" s="25"/>
      <c r="B6" s="25" t="s">
        <v>49</v>
      </c>
      <c r="C6" s="74">
        <f>D6+E6+F6+G6+H6+I6+J6</f>
        <v>2079128</v>
      </c>
      <c r="D6" s="41">
        <v>1459994</v>
      </c>
      <c r="E6" s="41">
        <v>16306</v>
      </c>
      <c r="F6" s="41">
        <v>443487</v>
      </c>
      <c r="G6" s="41">
        <v>79671</v>
      </c>
      <c r="H6" s="41">
        <v>4231</v>
      </c>
      <c r="I6" s="41">
        <v>21775</v>
      </c>
      <c r="J6" s="41">
        <v>53664</v>
      </c>
      <c r="K6" s="41"/>
    </row>
    <row r="7" spans="1:11" ht="15.75">
      <c r="A7" s="25"/>
      <c r="B7" s="24" t="s">
        <v>50</v>
      </c>
      <c r="C7" s="44">
        <f>C4+C6</f>
        <v>28600428</v>
      </c>
      <c r="D7" s="44">
        <f aca="true" t="shared" si="0" ref="D7:J7">D4+D6</f>
        <v>15593406</v>
      </c>
      <c r="E7" s="44">
        <f t="shared" si="0"/>
        <v>435831</v>
      </c>
      <c r="F7" s="44">
        <f t="shared" si="0"/>
        <v>8314266</v>
      </c>
      <c r="G7" s="44">
        <f t="shared" si="0"/>
        <v>2126362</v>
      </c>
      <c r="H7" s="44">
        <f t="shared" si="0"/>
        <v>112962</v>
      </c>
      <c r="I7" s="44">
        <f t="shared" si="0"/>
        <v>580995</v>
      </c>
      <c r="J7" s="44">
        <f t="shared" si="0"/>
        <v>1436606</v>
      </c>
      <c r="K7" s="44"/>
    </row>
    <row r="8" spans="1:11" ht="12.75">
      <c r="A8" s="25"/>
      <c r="B8" s="25"/>
      <c r="C8" s="25"/>
      <c r="D8" s="40"/>
      <c r="E8" s="40"/>
      <c r="F8" s="40"/>
      <c r="G8" s="40"/>
      <c r="H8" s="40"/>
      <c r="I8" s="40"/>
      <c r="J8" s="40"/>
      <c r="K8" s="40"/>
    </row>
    <row r="9" spans="1:11" ht="12.75">
      <c r="A9" s="40">
        <v>1</v>
      </c>
      <c r="B9" s="25" t="s">
        <v>84</v>
      </c>
      <c r="C9" s="54">
        <f>D9+E9+F9+G9+H9+I9+J9+K9</f>
        <v>5245199</v>
      </c>
      <c r="D9" s="41">
        <v>3916668</v>
      </c>
      <c r="E9" s="41">
        <v>50342</v>
      </c>
      <c r="F9" s="41">
        <v>384709</v>
      </c>
      <c r="G9" s="41">
        <v>133071</v>
      </c>
      <c r="H9" s="41">
        <v>0</v>
      </c>
      <c r="I9" s="41">
        <v>1880</v>
      </c>
      <c r="J9" s="41">
        <v>525814</v>
      </c>
      <c r="K9" s="41">
        <v>232715</v>
      </c>
    </row>
    <row r="10" spans="1:11" ht="12.75">
      <c r="A10" s="40">
        <v>2</v>
      </c>
      <c r="B10" s="25" t="s">
        <v>85</v>
      </c>
      <c r="C10" s="54">
        <f>D10+E10+F10+G10+H10+I10+J10+K10</f>
        <v>5672759</v>
      </c>
      <c r="D10" s="41">
        <v>5606919</v>
      </c>
      <c r="E10" s="41"/>
      <c r="F10" s="41"/>
      <c r="G10" s="41"/>
      <c r="H10" s="41"/>
      <c r="I10" s="41"/>
      <c r="J10" s="41"/>
      <c r="K10" s="41">
        <v>65840</v>
      </c>
    </row>
    <row r="11" spans="1:11" ht="12.75">
      <c r="A11" s="40">
        <v>3</v>
      </c>
      <c r="B11" s="25" t="s">
        <v>86</v>
      </c>
      <c r="C11" s="54">
        <f>D11+E11+F11+G11+H11+I11+J11+K11</f>
        <v>1484011</v>
      </c>
      <c r="D11" s="41">
        <v>344252</v>
      </c>
      <c r="E11" s="41"/>
      <c r="F11" s="41">
        <v>691448</v>
      </c>
      <c r="G11" s="41"/>
      <c r="I11" s="41"/>
      <c r="J11" s="41">
        <v>163462</v>
      </c>
      <c r="K11" s="41">
        <v>284849</v>
      </c>
    </row>
    <row r="12" spans="1:11" ht="12.75">
      <c r="A12" s="40">
        <v>4</v>
      </c>
      <c r="B12" s="25" t="s">
        <v>100</v>
      </c>
      <c r="C12" s="54">
        <v>5000</v>
      </c>
      <c r="D12" s="41"/>
      <c r="E12" s="41"/>
      <c r="F12" s="41"/>
      <c r="G12" s="41"/>
      <c r="H12" s="25"/>
      <c r="I12" s="41"/>
      <c r="J12" s="41">
        <v>5000</v>
      </c>
      <c r="K12" s="41"/>
    </row>
    <row r="13" spans="1:11" ht="12.75">
      <c r="A13" s="40">
        <v>5</v>
      </c>
      <c r="B13" s="25" t="s">
        <v>87</v>
      </c>
      <c r="C13" s="54">
        <v>107909</v>
      </c>
      <c r="D13" s="41"/>
      <c r="E13" s="41"/>
      <c r="F13" s="41"/>
      <c r="G13" s="41"/>
      <c r="H13" s="41"/>
      <c r="I13" s="41"/>
      <c r="J13" s="41"/>
      <c r="K13" s="41">
        <v>107909</v>
      </c>
    </row>
    <row r="14" spans="1:11" ht="12.75">
      <c r="A14" s="40">
        <v>6</v>
      </c>
      <c r="B14" s="25" t="s">
        <v>80</v>
      </c>
      <c r="C14" s="54">
        <f>D14+E14+F14+G14+H14+I14+J14+K14</f>
        <v>761218</v>
      </c>
      <c r="D14" s="41">
        <v>152296</v>
      </c>
      <c r="E14" s="41"/>
      <c r="F14" s="41">
        <v>91637</v>
      </c>
      <c r="G14" s="41">
        <v>415500</v>
      </c>
      <c r="H14" s="41">
        <v>3100</v>
      </c>
      <c r="I14" s="41">
        <v>6550</v>
      </c>
      <c r="J14" s="41">
        <v>6100</v>
      </c>
      <c r="K14" s="41">
        <v>86035</v>
      </c>
    </row>
    <row r="15" spans="1:11" ht="12.75">
      <c r="A15" s="40">
        <v>7</v>
      </c>
      <c r="B15" s="25" t="s">
        <v>69</v>
      </c>
      <c r="C15" s="54">
        <f>D15+E15+F15+G15+H15+I15+J15+K15</f>
        <v>16149029</v>
      </c>
      <c r="D15" s="41">
        <v>5191381</v>
      </c>
      <c r="E15" s="41">
        <v>327543</v>
      </c>
      <c r="F15" s="41">
        <v>4821207</v>
      </c>
      <c r="G15" s="41">
        <v>798240</v>
      </c>
      <c r="H15" s="41">
        <v>0</v>
      </c>
      <c r="I15" s="41">
        <v>788462</v>
      </c>
      <c r="J15" s="41">
        <v>1146870</v>
      </c>
      <c r="K15" s="41">
        <v>3075326</v>
      </c>
    </row>
    <row r="16" spans="1:11" ht="12.75">
      <c r="A16" s="40">
        <v>8</v>
      </c>
      <c r="B16" s="25" t="s">
        <v>117</v>
      </c>
      <c r="C16" s="54">
        <f>D16+E16+F16+G16+H16+I16+J16+K16</f>
        <v>428109</v>
      </c>
      <c r="D16" s="41">
        <v>140000</v>
      </c>
      <c r="E16" s="41">
        <v>10000</v>
      </c>
      <c r="F16" s="41">
        <v>158109</v>
      </c>
      <c r="G16" s="41">
        <v>20000</v>
      </c>
      <c r="H16" s="41"/>
      <c r="I16" s="41">
        <v>20000</v>
      </c>
      <c r="J16" s="41">
        <v>20000</v>
      </c>
      <c r="K16" s="41">
        <v>60000</v>
      </c>
    </row>
    <row r="17" spans="1:11" ht="12.75">
      <c r="A17" s="40">
        <v>9</v>
      </c>
      <c r="B17" s="25" t="s">
        <v>110</v>
      </c>
      <c r="C17" s="54">
        <v>100</v>
      </c>
      <c r="D17" s="41"/>
      <c r="E17" s="41"/>
      <c r="F17" s="41"/>
      <c r="G17" s="41"/>
      <c r="H17" s="41"/>
      <c r="I17" s="41"/>
      <c r="J17" s="41"/>
      <c r="K17" s="41">
        <v>100</v>
      </c>
    </row>
    <row r="18" spans="1:11" ht="12.75">
      <c r="A18" s="40">
        <v>9</v>
      </c>
      <c r="B18" s="25" t="s">
        <v>79</v>
      </c>
      <c r="C18" s="54">
        <v>39320</v>
      </c>
      <c r="D18" s="41"/>
      <c r="E18" s="41"/>
      <c r="F18" s="41"/>
      <c r="G18" s="41"/>
      <c r="H18" s="41"/>
      <c r="I18" s="41"/>
      <c r="J18" s="41"/>
      <c r="K18" s="41">
        <v>39320</v>
      </c>
    </row>
    <row r="19" spans="1:11" ht="12.75">
      <c r="A19" s="40">
        <v>10</v>
      </c>
      <c r="B19" s="25" t="s">
        <v>75</v>
      </c>
      <c r="C19" s="54">
        <f>D19+E19+F19+G19+H19+I19+J19+K19</f>
        <v>1620222</v>
      </c>
      <c r="D19" s="41">
        <v>1485177</v>
      </c>
      <c r="E19" s="41"/>
      <c r="F19" s="41">
        <v>24050</v>
      </c>
      <c r="G19" s="41"/>
      <c r="H19" s="41"/>
      <c r="I19" s="41"/>
      <c r="J19" s="41"/>
      <c r="K19" s="41">
        <v>110995</v>
      </c>
    </row>
    <row r="20" spans="1:11" ht="12.75">
      <c r="A20" s="40">
        <v>11</v>
      </c>
      <c r="B20" s="25" t="s">
        <v>13</v>
      </c>
      <c r="C20" s="54">
        <v>50264</v>
      </c>
      <c r="D20" s="41"/>
      <c r="E20" s="41"/>
      <c r="F20" s="41"/>
      <c r="G20" s="41"/>
      <c r="H20" s="41"/>
      <c r="I20" s="41"/>
      <c r="J20" s="41"/>
      <c r="K20" s="41">
        <v>50264</v>
      </c>
    </row>
    <row r="21" spans="1:11" ht="12.75">
      <c r="A21" s="40">
        <v>12</v>
      </c>
      <c r="B21" s="25" t="s">
        <v>71</v>
      </c>
      <c r="C21" s="54">
        <f>D21+E21+F21+G21+H21+I21+J21+K21</f>
        <v>85989</v>
      </c>
      <c r="D21" s="41">
        <v>30603</v>
      </c>
      <c r="E21" s="41">
        <v>1560</v>
      </c>
      <c r="F21" s="41">
        <v>21038</v>
      </c>
      <c r="G21" s="41">
        <v>3120</v>
      </c>
      <c r="H21" s="41"/>
      <c r="I21" s="41">
        <v>3120</v>
      </c>
      <c r="J21" s="41">
        <v>3120</v>
      </c>
      <c r="K21" s="41">
        <v>23428</v>
      </c>
    </row>
    <row r="22" spans="1:11" ht="12.75">
      <c r="A22" s="40">
        <v>13</v>
      </c>
      <c r="B22" s="25" t="s">
        <v>14</v>
      </c>
      <c r="C22" s="54">
        <v>93694</v>
      </c>
      <c r="D22" s="41"/>
      <c r="E22" s="41"/>
      <c r="F22" s="41"/>
      <c r="G22" s="41"/>
      <c r="H22" s="41"/>
      <c r="I22" s="41"/>
      <c r="J22" s="41"/>
      <c r="K22" s="41">
        <v>93694</v>
      </c>
    </row>
    <row r="23" spans="1:11" ht="12.75">
      <c r="A23" s="40">
        <v>14</v>
      </c>
      <c r="B23" s="25" t="s">
        <v>78</v>
      </c>
      <c r="C23" s="54">
        <v>24000</v>
      </c>
      <c r="D23" s="41">
        <v>20000</v>
      </c>
      <c r="E23" s="41">
        <v>4000</v>
      </c>
      <c r="F23" s="41"/>
      <c r="G23" s="41"/>
      <c r="H23" s="41"/>
      <c r="I23" s="41"/>
      <c r="J23" s="41"/>
      <c r="K23" s="41"/>
    </row>
    <row r="24" spans="1:11" ht="12.75">
      <c r="A24" s="40">
        <v>15</v>
      </c>
      <c r="B24" s="25" t="s">
        <v>77</v>
      </c>
      <c r="C24" s="54">
        <f>D24+E24+F24+G24+H24+I24+J24+K24</f>
        <v>1423498</v>
      </c>
      <c r="D24" s="41">
        <v>447197</v>
      </c>
      <c r="E24" s="41"/>
      <c r="F24" s="41">
        <v>270000</v>
      </c>
      <c r="G24" s="41"/>
      <c r="H24" s="41"/>
      <c r="I24" s="41"/>
      <c r="J24" s="41"/>
      <c r="K24" s="41">
        <v>706301</v>
      </c>
    </row>
    <row r="25" spans="1:11" ht="12.75">
      <c r="A25" s="40">
        <v>16</v>
      </c>
      <c r="B25" s="25" t="s">
        <v>88</v>
      </c>
      <c r="C25" s="54">
        <f>D25+E25+F25+G25</f>
        <v>150742</v>
      </c>
      <c r="D25" s="41">
        <v>87054</v>
      </c>
      <c r="E25" s="41">
        <v>2578</v>
      </c>
      <c r="F25" s="41">
        <v>48508</v>
      </c>
      <c r="G25" s="41">
        <v>12602</v>
      </c>
      <c r="H25" s="41"/>
      <c r="I25" s="41"/>
      <c r="J25" s="41"/>
      <c r="K25" s="41">
        <v>0</v>
      </c>
    </row>
    <row r="26" spans="1:11" ht="12.75">
      <c r="A26" s="40">
        <v>17</v>
      </c>
      <c r="B26" s="25" t="s">
        <v>74</v>
      </c>
      <c r="C26" s="54">
        <v>1988159</v>
      </c>
      <c r="D26" s="41">
        <v>1988159</v>
      </c>
      <c r="E26" s="41"/>
      <c r="F26" s="41"/>
      <c r="G26" s="41"/>
      <c r="H26" s="41"/>
      <c r="I26" s="41"/>
      <c r="J26" s="41"/>
      <c r="K26" s="41"/>
    </row>
    <row r="27" spans="1:11" ht="14.25">
      <c r="A27" s="40">
        <v>18</v>
      </c>
      <c r="B27" s="72" t="s">
        <v>114</v>
      </c>
      <c r="C27" s="54">
        <v>7744</v>
      </c>
      <c r="D27" s="41"/>
      <c r="E27" s="41"/>
      <c r="F27" s="41"/>
      <c r="G27" s="41"/>
      <c r="H27" s="41"/>
      <c r="I27" s="41"/>
      <c r="J27" s="41"/>
      <c r="K27" s="41">
        <v>7744</v>
      </c>
    </row>
    <row r="28" spans="1:11" ht="12.75">
      <c r="A28" s="40"/>
      <c r="B28" s="45" t="s">
        <v>51</v>
      </c>
      <c r="C28" s="54">
        <f>C9+C10+C11+C12+C13+C14+C15+C16+C17+C18+C19+C20+C21+C22+C23+C24+C25+C26+C27</f>
        <v>35336966</v>
      </c>
      <c r="D28" s="54">
        <f aca="true" t="shared" si="1" ref="D28:K28">D9+D10+D11+D12+D13+D14+D15+D16+D17+D18+D19+D20+D21+D22+D23+D24+D25+D26+D27</f>
        <v>19409706</v>
      </c>
      <c r="E28" s="54">
        <f t="shared" si="1"/>
        <v>396023</v>
      </c>
      <c r="F28" s="54">
        <f t="shared" si="1"/>
        <v>6510706</v>
      </c>
      <c r="G28" s="54">
        <f t="shared" si="1"/>
        <v>1382533</v>
      </c>
      <c r="H28" s="54">
        <f t="shared" si="1"/>
        <v>3100</v>
      </c>
      <c r="I28" s="54">
        <f t="shared" si="1"/>
        <v>820012</v>
      </c>
      <c r="J28" s="54">
        <f t="shared" si="1"/>
        <v>1870366</v>
      </c>
      <c r="K28" s="54">
        <f t="shared" si="1"/>
        <v>4944520</v>
      </c>
    </row>
    <row r="29" spans="1:11" ht="12.75">
      <c r="A29" s="40"/>
      <c r="B29" s="25" t="s">
        <v>52</v>
      </c>
      <c r="C29" s="54">
        <f>D29+E29+F29+G29+H29+I29+J29</f>
        <v>4944520</v>
      </c>
      <c r="D29" s="25">
        <v>2708114</v>
      </c>
      <c r="E29" s="42">
        <v>75651</v>
      </c>
      <c r="F29" s="25">
        <v>1421055</v>
      </c>
      <c r="G29" s="54">
        <v>369356</v>
      </c>
      <c r="H29" s="25">
        <v>19778</v>
      </c>
      <c r="I29" s="25">
        <v>100868</v>
      </c>
      <c r="J29" s="25">
        <v>249698</v>
      </c>
      <c r="K29" s="25"/>
    </row>
    <row r="30" spans="1:11" ht="16.5" customHeight="1">
      <c r="A30" s="40"/>
      <c r="B30" s="24" t="s">
        <v>53</v>
      </c>
      <c r="C30" s="54">
        <f>D30+E30+F30+G30+H30+I30+J30</f>
        <v>35336966</v>
      </c>
      <c r="D30" s="43">
        <f>D28+D29</f>
        <v>22117820</v>
      </c>
      <c r="E30" s="43">
        <f aca="true" t="shared" si="2" ref="E30:J30">E28+E29</f>
        <v>471674</v>
      </c>
      <c r="F30" s="43">
        <f t="shared" si="2"/>
        <v>7931761</v>
      </c>
      <c r="G30" s="43">
        <f t="shared" si="2"/>
        <v>1751889</v>
      </c>
      <c r="H30" s="43">
        <f t="shared" si="2"/>
        <v>22878</v>
      </c>
      <c r="I30" s="43">
        <f t="shared" si="2"/>
        <v>920880</v>
      </c>
      <c r="J30" s="43">
        <f t="shared" si="2"/>
        <v>2120064</v>
      </c>
      <c r="K30" s="54"/>
    </row>
    <row r="31" spans="1:11" ht="20.25" customHeight="1">
      <c r="A31" s="40"/>
      <c r="B31" s="46" t="s">
        <v>105</v>
      </c>
      <c r="C31" s="54">
        <f>C7-C30</f>
        <v>-6736538</v>
      </c>
      <c r="D31" s="54">
        <f aca="true" t="shared" si="3" ref="D31:J31">D7-D30</f>
        <v>-6524414</v>
      </c>
      <c r="E31" s="54">
        <f t="shared" si="3"/>
        <v>-35843</v>
      </c>
      <c r="F31" s="54">
        <f t="shared" si="3"/>
        <v>382505</v>
      </c>
      <c r="G31" s="54">
        <f t="shared" si="3"/>
        <v>374473</v>
      </c>
      <c r="H31" s="54">
        <f t="shared" si="3"/>
        <v>90084</v>
      </c>
      <c r="I31" s="54">
        <f t="shared" si="3"/>
        <v>-339885</v>
      </c>
      <c r="J31" s="54">
        <f t="shared" si="3"/>
        <v>-683458</v>
      </c>
      <c r="K31" s="25"/>
    </row>
    <row r="32" spans="1:11" ht="15.75">
      <c r="A32" s="25"/>
      <c r="B32" s="46" t="s">
        <v>99</v>
      </c>
      <c r="C32" s="54">
        <v>0</v>
      </c>
      <c r="D32" s="47"/>
      <c r="E32" s="3"/>
      <c r="F32" s="47"/>
      <c r="G32" s="3"/>
      <c r="H32" s="47"/>
      <c r="I32" s="67"/>
      <c r="J32" s="54"/>
      <c r="K32" s="25"/>
    </row>
    <row r="33" spans="2:3" ht="18.75" customHeight="1">
      <c r="B33" s="46" t="s">
        <v>106</v>
      </c>
      <c r="C33" s="54">
        <f>C31+C32</f>
        <v>-6736538</v>
      </c>
    </row>
    <row r="34" spans="2:10" ht="12.75">
      <c r="B34" s="1" t="s">
        <v>90</v>
      </c>
      <c r="H34" s="115" t="s">
        <v>54</v>
      </c>
      <c r="I34" s="115"/>
      <c r="J34" s="115"/>
    </row>
    <row r="35" ht="12.75">
      <c r="B35" s="1" t="s">
        <v>89</v>
      </c>
    </row>
    <row r="36" spans="8:10" ht="13.5" thickBot="1">
      <c r="H36" s="71"/>
      <c r="I36" s="71"/>
      <c r="J36" s="71"/>
    </row>
  </sheetData>
  <sheetProtection/>
  <mergeCells count="2">
    <mergeCell ref="A1:K1"/>
    <mergeCell ref="H34:J34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2"/>
  <sheetViews>
    <sheetView zoomScalePageLayoutView="0" workbookViewId="0" topLeftCell="A1">
      <selection activeCell="G19" sqref="G19"/>
    </sheetView>
  </sheetViews>
  <sheetFormatPr defaultColWidth="9.140625" defaultRowHeight="12.75"/>
  <cols>
    <col min="1" max="1" width="3.7109375" style="1" customWidth="1"/>
    <col min="2" max="4" width="9.140625" style="1" customWidth="1"/>
    <col min="5" max="5" width="17.140625" style="1" customWidth="1"/>
    <col min="6" max="6" width="16.8515625" style="1" customWidth="1"/>
    <col min="7" max="7" width="19.7109375" style="1" customWidth="1"/>
    <col min="8" max="8" width="13.8515625" style="1" customWidth="1"/>
    <col min="9" max="16384" width="9.140625" style="1" customWidth="1"/>
  </cols>
  <sheetData>
    <row r="1" spans="3:7" ht="12.75">
      <c r="C1" s="78" t="s">
        <v>122</v>
      </c>
      <c r="D1" s="78"/>
      <c r="E1" s="78"/>
      <c r="F1" s="78"/>
      <c r="G1" s="78"/>
    </row>
    <row r="2" spans="2:8" ht="38.25" customHeight="1">
      <c r="B2" s="16"/>
      <c r="C2" s="78"/>
      <c r="D2" s="78"/>
      <c r="E2" s="78"/>
      <c r="F2" s="78"/>
      <c r="G2" s="78"/>
      <c r="H2" s="16"/>
    </row>
    <row r="3" spans="1:8" ht="45" customHeight="1">
      <c r="A3" s="9"/>
      <c r="B3" s="79" t="s">
        <v>18</v>
      </c>
      <c r="C3" s="79"/>
      <c r="D3" s="79"/>
      <c r="E3" s="79"/>
      <c r="F3" s="79"/>
      <c r="G3" s="79"/>
      <c r="H3" s="79"/>
    </row>
    <row r="4" spans="1:7" ht="31.5" customHeight="1">
      <c r="A4" s="5"/>
      <c r="B4" s="80"/>
      <c r="C4" s="80"/>
      <c r="D4" s="80"/>
      <c r="E4" s="80"/>
      <c r="F4" s="80"/>
      <c r="G4" s="80"/>
    </row>
    <row r="5" spans="1:8" ht="15.75">
      <c r="A5" s="4" t="s">
        <v>10</v>
      </c>
      <c r="B5" s="81"/>
      <c r="C5" s="82"/>
      <c r="D5" s="82"/>
      <c r="E5" s="83"/>
      <c r="F5" s="8" t="s">
        <v>30</v>
      </c>
      <c r="G5" s="8" t="s">
        <v>31</v>
      </c>
      <c r="H5" s="28" t="s">
        <v>40</v>
      </c>
    </row>
    <row r="6" spans="1:8" s="2" customFormat="1" ht="15.75">
      <c r="A6" s="10">
        <v>1</v>
      </c>
      <c r="B6" s="75" t="s">
        <v>32</v>
      </c>
      <c r="C6" s="76"/>
      <c r="D6" s="76"/>
      <c r="E6" s="77"/>
      <c r="F6" s="13">
        <v>12637497</v>
      </c>
      <c r="G6" s="13">
        <v>12244105</v>
      </c>
      <c r="H6" s="39">
        <f>G6/F6*100</f>
        <v>96.88710509683999</v>
      </c>
    </row>
    <row r="7" spans="1:8" s="2" customFormat="1" ht="15.75">
      <c r="A7" s="10">
        <v>2</v>
      </c>
      <c r="B7" s="75" t="s">
        <v>59</v>
      </c>
      <c r="C7" s="76"/>
      <c r="D7" s="76"/>
      <c r="E7" s="77"/>
      <c r="F7" s="13">
        <v>921137</v>
      </c>
      <c r="G7" s="13">
        <v>910952</v>
      </c>
      <c r="H7" s="39">
        <f aca="true" t="shared" si="0" ref="H7:H20">G7/F7*100</f>
        <v>98.89430128200257</v>
      </c>
    </row>
    <row r="8" spans="1:8" s="2" customFormat="1" ht="15.75">
      <c r="A8" s="10">
        <v>3</v>
      </c>
      <c r="B8" s="75" t="s">
        <v>33</v>
      </c>
      <c r="C8" s="76"/>
      <c r="D8" s="76"/>
      <c r="E8" s="77"/>
      <c r="F8" s="13">
        <v>541209</v>
      </c>
      <c r="G8" s="13">
        <v>314956</v>
      </c>
      <c r="H8" s="39">
        <f t="shared" si="0"/>
        <v>58.19489328521883</v>
      </c>
    </row>
    <row r="9" spans="1:8" s="2" customFormat="1" ht="15.75">
      <c r="A9" s="10">
        <v>4</v>
      </c>
      <c r="B9" s="75" t="s">
        <v>37</v>
      </c>
      <c r="C9" s="76"/>
      <c r="D9" s="76"/>
      <c r="E9" s="77"/>
      <c r="F9" s="13">
        <v>560058</v>
      </c>
      <c r="G9" s="13">
        <v>509680</v>
      </c>
      <c r="H9" s="39">
        <f t="shared" si="0"/>
        <v>91.00486021090673</v>
      </c>
    </row>
    <row r="10" spans="1:8" s="2" customFormat="1" ht="15.75">
      <c r="A10" s="10">
        <v>5</v>
      </c>
      <c r="B10" s="75" t="s">
        <v>34</v>
      </c>
      <c r="C10" s="76"/>
      <c r="D10" s="76"/>
      <c r="E10" s="77"/>
      <c r="F10" s="13">
        <v>1088165</v>
      </c>
      <c r="G10" s="13">
        <v>638472</v>
      </c>
      <c r="H10" s="39">
        <f t="shared" si="0"/>
        <v>58.674190035518514</v>
      </c>
    </row>
    <row r="11" spans="1:8" s="2" customFormat="1" ht="15.75">
      <c r="A11" s="10">
        <v>6</v>
      </c>
      <c r="B11" s="75" t="s">
        <v>36</v>
      </c>
      <c r="C11" s="76"/>
      <c r="D11" s="76"/>
      <c r="E11" s="77"/>
      <c r="F11" s="13">
        <v>383394</v>
      </c>
      <c r="G11" s="13">
        <v>400024</v>
      </c>
      <c r="H11" s="39">
        <f t="shared" si="0"/>
        <v>104.33757440126867</v>
      </c>
    </row>
    <row r="12" spans="1:8" s="2" customFormat="1" ht="15.75">
      <c r="A12" s="10">
        <v>7</v>
      </c>
      <c r="B12" s="75" t="s">
        <v>35</v>
      </c>
      <c r="C12" s="76"/>
      <c r="D12" s="76"/>
      <c r="E12" s="77"/>
      <c r="F12" s="13">
        <v>675069</v>
      </c>
      <c r="G12" s="13">
        <v>697709</v>
      </c>
      <c r="H12" s="39">
        <f t="shared" si="0"/>
        <v>103.35373124821314</v>
      </c>
    </row>
    <row r="13" spans="1:8" s="2" customFormat="1" ht="15.75">
      <c r="A13" s="10">
        <v>8</v>
      </c>
      <c r="B13" s="75" t="s">
        <v>38</v>
      </c>
      <c r="C13" s="76"/>
      <c r="D13" s="76"/>
      <c r="E13" s="77"/>
      <c r="F13" s="13">
        <v>838347</v>
      </c>
      <c r="G13" s="13">
        <v>779510</v>
      </c>
      <c r="H13" s="39">
        <f t="shared" si="0"/>
        <v>92.98178439238167</v>
      </c>
    </row>
    <row r="14" spans="1:8" s="2" customFormat="1" ht="15.75">
      <c r="A14" s="10">
        <v>9</v>
      </c>
      <c r="B14" s="75" t="s">
        <v>39</v>
      </c>
      <c r="C14" s="76"/>
      <c r="D14" s="76"/>
      <c r="E14" s="77"/>
      <c r="F14" s="13">
        <v>1160422</v>
      </c>
      <c r="G14" s="13">
        <v>968408</v>
      </c>
      <c r="H14" s="39">
        <f t="shared" si="0"/>
        <v>83.45308861776147</v>
      </c>
    </row>
    <row r="15" spans="1:8" s="2" customFormat="1" ht="15.75">
      <c r="A15" s="10">
        <v>10</v>
      </c>
      <c r="B15" s="75" t="s">
        <v>62</v>
      </c>
      <c r="C15" s="76"/>
      <c r="D15" s="76"/>
      <c r="E15" s="77"/>
      <c r="F15" s="13">
        <v>509060</v>
      </c>
      <c r="G15" s="13">
        <v>427316</v>
      </c>
      <c r="H15" s="39">
        <f t="shared" si="0"/>
        <v>83.94216791733784</v>
      </c>
    </row>
    <row r="16" spans="1:8" s="2" customFormat="1" ht="15.75">
      <c r="A16" s="10">
        <v>11</v>
      </c>
      <c r="B16" s="75" t="s">
        <v>98</v>
      </c>
      <c r="C16" s="76"/>
      <c r="D16" s="76"/>
      <c r="E16" s="77"/>
      <c r="F16" s="13">
        <v>43516</v>
      </c>
      <c r="G16" s="13">
        <v>2152</v>
      </c>
      <c r="H16" s="39">
        <f t="shared" si="0"/>
        <v>4.9453074731133375</v>
      </c>
    </row>
    <row r="17" spans="1:8" s="2" customFormat="1" ht="15.75">
      <c r="A17" s="10">
        <v>12</v>
      </c>
      <c r="B17" s="75" t="s">
        <v>111</v>
      </c>
      <c r="C17" s="76"/>
      <c r="D17" s="76"/>
      <c r="E17" s="77"/>
      <c r="F17" s="13">
        <v>350117</v>
      </c>
      <c r="G17" s="13">
        <v>376645</v>
      </c>
      <c r="H17" s="39">
        <f t="shared" si="0"/>
        <v>107.57689572342959</v>
      </c>
    </row>
    <row r="18" spans="1:8" s="2" customFormat="1" ht="15.75">
      <c r="A18" s="10">
        <v>13</v>
      </c>
      <c r="B18" s="75" t="s">
        <v>112</v>
      </c>
      <c r="C18" s="76"/>
      <c r="D18" s="76"/>
      <c r="E18" s="77"/>
      <c r="F18" s="13">
        <v>325663</v>
      </c>
      <c r="G18" s="13">
        <v>110106</v>
      </c>
      <c r="H18" s="39">
        <f t="shared" si="0"/>
        <v>33.80979724439067</v>
      </c>
    </row>
    <row r="19" spans="1:8" s="2" customFormat="1" ht="18" customHeight="1">
      <c r="A19" s="10">
        <v>14</v>
      </c>
      <c r="B19" s="75" t="s">
        <v>104</v>
      </c>
      <c r="C19" s="76"/>
      <c r="D19" s="76"/>
      <c r="E19" s="77"/>
      <c r="F19" s="13">
        <v>8379651</v>
      </c>
      <c r="G19" s="13">
        <v>7793539</v>
      </c>
      <c r="H19" s="39">
        <f t="shared" si="0"/>
        <v>93.00553209196899</v>
      </c>
    </row>
    <row r="20" spans="1:8" s="2" customFormat="1" ht="42" customHeight="1">
      <c r="A20" s="17"/>
      <c r="B20" s="103" t="s">
        <v>51</v>
      </c>
      <c r="C20" s="103"/>
      <c r="D20" s="103"/>
      <c r="E20" s="103"/>
      <c r="F20" s="11">
        <f>F6+F7+F8+F9+F10+F11+F12+F13+F14+F15+F16+F17+F18+F19</f>
        <v>28413305</v>
      </c>
      <c r="G20" s="11">
        <f>G6+G7+G8+G9+G10+G11+G12+G13+G14+G15+G16+G17+G18+G19</f>
        <v>26173574</v>
      </c>
      <c r="H20" s="39">
        <f t="shared" si="0"/>
        <v>92.11731616578923</v>
      </c>
    </row>
    <row r="21" spans="1:7" ht="2.25" customHeight="1">
      <c r="A21" s="56"/>
      <c r="B21" s="58"/>
      <c r="C21" s="58"/>
      <c r="D21" s="58"/>
      <c r="E21" s="59"/>
      <c r="F21" s="49"/>
      <c r="G21" s="49"/>
    </row>
    <row r="22" spans="1:7" ht="15.75" customHeight="1" hidden="1">
      <c r="A22" s="66"/>
      <c r="B22" s="62"/>
      <c r="C22" s="62"/>
      <c r="D22" s="62"/>
      <c r="E22" s="63"/>
      <c r="F22" s="64"/>
      <c r="G22" s="64"/>
    </row>
    <row r="23" spans="1:7" ht="15.75" customHeight="1" hidden="1">
      <c r="A23" s="50"/>
      <c r="B23" s="51"/>
      <c r="C23" s="51"/>
      <c r="D23" s="51"/>
      <c r="E23" s="52"/>
      <c r="F23" s="15"/>
      <c r="G23" s="15"/>
    </row>
    <row r="24" spans="1:7" ht="18.75" customHeight="1" hidden="1">
      <c r="A24" s="50"/>
      <c r="B24" s="51"/>
      <c r="C24" s="51"/>
      <c r="D24" s="51"/>
      <c r="E24" s="52"/>
      <c r="F24" s="15"/>
      <c r="G24" s="15"/>
    </row>
    <row r="25" spans="1:7" ht="18.75" customHeight="1" hidden="1">
      <c r="A25" s="50"/>
      <c r="B25" s="51"/>
      <c r="C25" s="51"/>
      <c r="D25" s="51"/>
      <c r="E25" s="52"/>
      <c r="F25" s="15"/>
      <c r="G25" s="15"/>
    </row>
    <row r="26" spans="1:7" ht="56.25" customHeight="1" hidden="1">
      <c r="A26" s="65"/>
      <c r="B26" s="60"/>
      <c r="C26" s="60"/>
      <c r="D26" s="60"/>
      <c r="E26" s="61"/>
      <c r="F26" s="11"/>
      <c r="G26" s="11"/>
    </row>
    <row r="27" spans="1:5" ht="15.75">
      <c r="A27" s="57"/>
      <c r="B27" s="58"/>
      <c r="C27" s="58"/>
      <c r="D27" s="59"/>
      <c r="E27" s="59"/>
    </row>
    <row r="28" spans="2:3" ht="12.75">
      <c r="B28" s="57"/>
      <c r="C28" s="57"/>
    </row>
    <row r="34" spans="6:7" ht="15.75">
      <c r="F34" s="90" t="s">
        <v>16</v>
      </c>
      <c r="G34" s="90"/>
    </row>
    <row r="45" spans="6:11" ht="18">
      <c r="F45" s="16"/>
      <c r="G45" s="16"/>
      <c r="H45" s="16"/>
      <c r="I45" s="16"/>
      <c r="J45" s="16"/>
      <c r="K45" s="16"/>
    </row>
    <row r="46" spans="4:11" ht="128.25" customHeight="1">
      <c r="D46" s="21"/>
      <c r="E46" s="16"/>
      <c r="F46" s="9"/>
      <c r="G46" s="9"/>
      <c r="H46" s="9"/>
      <c r="I46" s="9"/>
      <c r="J46" s="9"/>
      <c r="K46" s="9"/>
    </row>
    <row r="47" spans="4:10" ht="15.75">
      <c r="D47" s="9"/>
      <c r="E47" s="9"/>
      <c r="F47" s="6"/>
      <c r="G47" s="6"/>
      <c r="H47" s="6"/>
      <c r="I47" s="7"/>
      <c r="J47" s="7"/>
    </row>
    <row r="48" spans="4:10" ht="15.75">
      <c r="D48" s="5"/>
      <c r="E48" s="12"/>
      <c r="F48" s="17"/>
      <c r="G48" s="17"/>
      <c r="H48" s="17"/>
      <c r="I48" s="8"/>
      <c r="J48" s="8"/>
    </row>
    <row r="49" spans="4:11" ht="15.75">
      <c r="D49" s="4"/>
      <c r="E49" s="17"/>
      <c r="F49" s="3"/>
      <c r="G49" s="3"/>
      <c r="H49" s="3"/>
      <c r="I49" s="13"/>
      <c r="J49" s="13"/>
      <c r="K49" s="2"/>
    </row>
    <row r="50" spans="4:11" ht="15.75">
      <c r="D50" s="10"/>
      <c r="E50" s="3"/>
      <c r="F50" s="3"/>
      <c r="G50" s="3"/>
      <c r="H50" s="3"/>
      <c r="I50" s="13"/>
      <c r="J50" s="13"/>
      <c r="K50" s="2"/>
    </row>
    <row r="51" spans="4:11" ht="15.75">
      <c r="D51" s="10"/>
      <c r="E51" s="3"/>
      <c r="F51" s="3"/>
      <c r="G51" s="3"/>
      <c r="H51" s="3"/>
      <c r="I51" s="13"/>
      <c r="J51" s="13"/>
      <c r="K51" s="2"/>
    </row>
    <row r="52" spans="4:11" ht="15.75">
      <c r="D52" s="10"/>
      <c r="E52" s="3"/>
      <c r="F52" s="3"/>
      <c r="G52" s="3"/>
      <c r="H52" s="3"/>
      <c r="I52" s="13"/>
      <c r="J52" s="13"/>
      <c r="K52" s="2"/>
    </row>
    <row r="53" spans="4:11" ht="15.75">
      <c r="D53" s="10"/>
      <c r="E53" s="3"/>
      <c r="F53" s="3"/>
      <c r="G53" s="3"/>
      <c r="H53" s="3"/>
      <c r="I53" s="13"/>
      <c r="J53" s="13"/>
      <c r="K53" s="2"/>
    </row>
    <row r="54" spans="4:11" ht="15.75">
      <c r="D54" s="10"/>
      <c r="E54" s="3"/>
      <c r="F54" s="3"/>
      <c r="G54" s="3"/>
      <c r="H54" s="3"/>
      <c r="I54" s="13"/>
      <c r="J54" s="13"/>
      <c r="K54" s="2"/>
    </row>
    <row r="55" spans="4:11" ht="15.75">
      <c r="D55" s="10"/>
      <c r="E55" s="3"/>
      <c r="F55" s="3"/>
      <c r="G55" s="3"/>
      <c r="H55" s="3"/>
      <c r="I55" s="13"/>
      <c r="J55" s="13"/>
      <c r="K55" s="2"/>
    </row>
    <row r="56" spans="4:11" ht="15.75">
      <c r="D56" s="10"/>
      <c r="E56" s="3"/>
      <c r="F56" s="3"/>
      <c r="G56" s="3"/>
      <c r="H56" s="3"/>
      <c r="I56" s="13"/>
      <c r="J56" s="13"/>
      <c r="K56" s="2"/>
    </row>
    <row r="57" spans="4:11" ht="15.75">
      <c r="D57" s="10"/>
      <c r="E57" s="3"/>
      <c r="F57" s="3"/>
      <c r="G57" s="3"/>
      <c r="H57" s="3"/>
      <c r="I57" s="13"/>
      <c r="J57" s="13"/>
      <c r="K57" s="2"/>
    </row>
    <row r="58" spans="4:11" ht="15.75">
      <c r="D58" s="10"/>
      <c r="E58" s="3"/>
      <c r="F58" s="3"/>
      <c r="G58" s="3"/>
      <c r="H58" s="3"/>
      <c r="I58" s="13"/>
      <c r="J58" s="13"/>
      <c r="K58" s="2"/>
    </row>
    <row r="59" spans="4:11" ht="15.75">
      <c r="D59" s="10"/>
      <c r="E59" s="3"/>
      <c r="F59" s="19"/>
      <c r="G59" s="19"/>
      <c r="H59" s="20"/>
      <c r="I59" s="11"/>
      <c r="J59" s="11"/>
      <c r="K59" s="2"/>
    </row>
    <row r="60" spans="4:10" ht="15.75">
      <c r="D60" s="53"/>
      <c r="E60" s="19"/>
      <c r="F60" s="18"/>
      <c r="G60" s="18"/>
      <c r="H60" s="18"/>
      <c r="I60" s="15"/>
      <c r="J60" s="15"/>
    </row>
    <row r="61" spans="4:10" ht="15.75">
      <c r="D61" s="18"/>
      <c r="E61" s="18"/>
      <c r="F61" s="18"/>
      <c r="G61" s="18"/>
      <c r="H61" s="18"/>
      <c r="I61" s="15"/>
      <c r="J61" s="15"/>
    </row>
    <row r="62" spans="4:10" ht="15.75">
      <c r="D62" s="18"/>
      <c r="E62" s="18"/>
      <c r="F62" s="18"/>
      <c r="G62" s="18"/>
      <c r="H62" s="18"/>
      <c r="I62" s="15"/>
      <c r="J62" s="15"/>
    </row>
    <row r="63" spans="4:10" ht="15.75">
      <c r="D63" s="18"/>
      <c r="E63" s="18"/>
      <c r="F63" s="18"/>
      <c r="G63" s="18"/>
      <c r="H63" s="18"/>
      <c r="I63" s="15"/>
      <c r="J63" s="15"/>
    </row>
    <row r="64" spans="4:10" ht="15.75">
      <c r="D64" s="18"/>
      <c r="E64" s="18"/>
      <c r="F64" s="19"/>
      <c r="G64" s="19"/>
      <c r="H64" s="20"/>
      <c r="I64" s="11"/>
      <c r="J64" s="11"/>
    </row>
    <row r="65" spans="4:5" ht="15.75">
      <c r="D65" s="53"/>
      <c r="E65" s="19"/>
    </row>
    <row r="72" spans="9:10" ht="15.75">
      <c r="I72" s="90" t="s">
        <v>16</v>
      </c>
      <c r="J72" s="90"/>
    </row>
  </sheetData>
  <sheetProtection/>
  <mergeCells count="21">
    <mergeCell ref="C1:G2"/>
    <mergeCell ref="B3:H3"/>
    <mergeCell ref="B4:G4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20:E20"/>
    <mergeCell ref="F34:G34"/>
    <mergeCell ref="I72:J72"/>
    <mergeCell ref="B14:E14"/>
    <mergeCell ref="B15:E15"/>
    <mergeCell ref="B16:E16"/>
    <mergeCell ref="B17:E17"/>
    <mergeCell ref="B18:E18"/>
    <mergeCell ref="B19:E19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Knig</cp:lastModifiedBy>
  <cp:lastPrinted>2023-02-17T08:51:44Z</cp:lastPrinted>
  <dcterms:created xsi:type="dcterms:W3CDTF">2005-02-17T09:58:03Z</dcterms:created>
  <dcterms:modified xsi:type="dcterms:W3CDTF">2023-03-09T09:34:58Z</dcterms:modified>
  <cp:category/>
  <cp:version/>
  <cp:contentType/>
  <cp:contentStatus/>
</cp:coreProperties>
</file>